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ев яровых" sheetId="1" r:id="rId1"/>
    <sheet name="Полевые работы" sheetId="2" r:id="rId2"/>
  </sheets>
  <definedNames>
    <definedName name="_xlnm.Print_Area" localSheetId="1">'Полевые работы'!$A$1:$J$29</definedName>
  </definedNames>
  <calcPr fullCalcOnLoad="1"/>
</workbook>
</file>

<file path=xl/sharedStrings.xml><?xml version="1.0" encoding="utf-8"?>
<sst xmlns="http://schemas.openxmlformats.org/spreadsheetml/2006/main" count="163" uniqueCount="96">
  <si>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</si>
  <si>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</si>
  <si>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</si>
  <si>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</si>
  <si>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</si>
  <si>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</si>
  <si>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</si>
  <si>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</si>
  <si>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</si>
  <si>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</si>
  <si>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</si>
  <si>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</si>
  <si>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</si>
  <si>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</si>
  <si>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</si>
  <si>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</si>
  <si>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</si>
  <si>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</si>
  <si>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</si>
  <si>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</si>
  <si>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</si>
  <si>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</si>
  <si>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</si>
  <si>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</si>
  <si>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</si>
  <si>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</si>
  <si>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</si>
  <si>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</si>
  <si>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</si>
  <si>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</si>
  <si>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Боронование зяби и пара, га</t>
  </si>
  <si>
    <t>Кол-во агрегатов</t>
  </si>
  <si>
    <t>План</t>
  </si>
  <si>
    <t>Было в 2019 году</t>
  </si>
  <si>
    <t>Базарносызганский район</t>
  </si>
  <si>
    <t xml:space="preserve"> 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</si>
  <si>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</si>
  <si>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</si>
  <si>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</si>
  <si>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</si>
  <si>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</si>
  <si>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</si>
  <si>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</si>
  <si>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</si>
  <si>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</si>
  <si>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</si>
  <si>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</si>
  <si>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</si>
  <si>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</si>
  <si>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</si>
  <si>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</si>
  <si>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</si>
  <si>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</si>
  <si>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</si>
  <si>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</si>
  <si>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</si>
  <si>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</si>
  <si>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</si>
  <si>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</si>
  <si>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</si>
  <si>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</si>
  <si>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</si>
  <si>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</si>
  <si>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</si>
  <si>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</si>
  <si>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</si>
  <si>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</si>
  <si>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</si>
  <si>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</si>
  <si>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</si>
  <si>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</si>
  <si>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</si>
  <si>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</si>
  <si>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</si>
  <si>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</si>
  <si>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</si>
  <si>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 xml:space="preserve">Кузоватовский 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</si>
  <si>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</si>
  <si>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</si>
  <si>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</si>
  <si>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</si>
  <si>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</si>
  <si>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</si>
  <si>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</si>
  <si>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</si>
  <si>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</si>
  <si>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</si>
  <si>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</si>
  <si>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</si>
  <si>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</si>
  <si>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</si>
  <si>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</si>
  <si>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</si>
  <si>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Яровой рыжик</t>
  </si>
  <si>
    <t>Прочие(фацелия, сафлор)</t>
  </si>
  <si>
    <t xml:space="preserve">Мелекесский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</si>
</sst>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&lt;=0]##0.00;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0.0%"/>
    <numFmt numFmtId="182" formatCode="0.0000"/>
    <numFmt numFmtId="183" formatCode="[&lt;=0.05]##0.00;##0"/>
    <numFmt numFmtId="184" formatCode="#,##0.00&quot;р.&quot;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31" fillId="38" borderId="10" xfId="94" applyFont="1" applyFill="1" applyBorder="1" applyAlignment="1">
      <alignment horizontal="left" vertical="top" wrapText="1"/>
      <protection/>
    </xf>
    <xf numFmtId="0" fontId="31" fillId="38" borderId="11" xfId="0" applyFont="1" applyFill="1" applyBorder="1" applyAlignment="1">
      <alignment horizontal="center" vertical="center"/>
    </xf>
    <xf numFmtId="3" fontId="31" fillId="38" borderId="10" xfId="0" applyNumberFormat="1" applyFont="1" applyFill="1" applyBorder="1" applyAlignment="1">
      <alignment horizontal="center"/>
    </xf>
    <xf numFmtId="172" fontId="31" fillId="38" borderId="10" xfId="0" applyNumberFormat="1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3" fontId="31" fillId="38" borderId="11" xfId="0" applyNumberFormat="1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center" vertical="center"/>
    </xf>
    <xf numFmtId="173" fontId="31" fillId="38" borderId="11" xfId="0" applyNumberFormat="1" applyFont="1" applyFill="1" applyBorder="1" applyAlignment="1">
      <alignment horizontal="center" vertical="center" wrapText="1"/>
    </xf>
    <xf numFmtId="3" fontId="27" fillId="38" borderId="11" xfId="0" applyNumberFormat="1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/>
    </xf>
    <xf numFmtId="3" fontId="27" fillId="38" borderId="10" xfId="0" applyNumberFormat="1" applyFont="1" applyFill="1" applyBorder="1" applyAlignment="1">
      <alignment horizontal="center"/>
    </xf>
    <xf numFmtId="0" fontId="29" fillId="38" borderId="0" xfId="0" applyFont="1" applyFill="1" applyAlignment="1">
      <alignment/>
    </xf>
    <xf numFmtId="0" fontId="22" fillId="38" borderId="0" xfId="0" applyFont="1" applyFill="1" applyAlignment="1">
      <alignment horizontal="center" wrapText="1"/>
    </xf>
    <xf numFmtId="0" fontId="25" fillId="38" borderId="0" xfId="0" applyFont="1" applyFill="1" applyAlignment="1">
      <alignment horizontal="center" vertical="center" wrapText="1"/>
    </xf>
    <xf numFmtId="0" fontId="26" fillId="38" borderId="0" xfId="0" applyFont="1" applyFill="1" applyAlignment="1">
      <alignment vertical="center"/>
    </xf>
    <xf numFmtId="0" fontId="0" fillId="38" borderId="0" xfId="0" applyFill="1" applyAlignment="1">
      <alignment/>
    </xf>
    <xf numFmtId="0" fontId="23" fillId="38" borderId="0" xfId="0" applyFont="1" applyFill="1" applyAlignment="1">
      <alignment/>
    </xf>
    <xf numFmtId="14" fontId="23" fillId="38" borderId="12" xfId="0" applyNumberFormat="1" applyFont="1" applyFill="1" applyBorder="1" applyAlignment="1">
      <alignment/>
    </xf>
    <xf numFmtId="14" fontId="25" fillId="38" borderId="12" xfId="0" applyNumberFormat="1" applyFont="1" applyFill="1" applyBorder="1" applyAlignment="1">
      <alignment/>
    </xf>
    <xf numFmtId="0" fontId="26" fillId="38" borderId="12" xfId="0" applyFont="1" applyFill="1" applyBorder="1" applyAlignment="1">
      <alignment/>
    </xf>
    <xf numFmtId="172" fontId="23" fillId="38" borderId="10" xfId="90" applyNumberFormat="1" applyFont="1" applyFill="1" applyBorder="1" applyAlignment="1">
      <alignment horizontal="center" vertical="center" wrapText="1"/>
      <protection/>
    </xf>
    <xf numFmtId="172" fontId="23" fillId="38" borderId="10" xfId="0" applyNumberFormat="1" applyFont="1" applyFill="1" applyBorder="1" applyAlignment="1">
      <alignment horizontal="center" vertical="center" wrapText="1"/>
    </xf>
    <xf numFmtId="172" fontId="23" fillId="38" borderId="13" xfId="90" applyNumberFormat="1" applyFont="1" applyFill="1" applyBorder="1" applyAlignment="1">
      <alignment horizontal="center" vertical="center" wrapText="1"/>
      <protection/>
    </xf>
    <xf numFmtId="172" fontId="23" fillId="38" borderId="14" xfId="90" applyNumberFormat="1" applyFont="1" applyFill="1" applyBorder="1" applyAlignment="1">
      <alignment horizontal="center" vertical="center" wrapText="1"/>
      <protection/>
    </xf>
    <xf numFmtId="172" fontId="23" fillId="38" borderId="15" xfId="90" applyNumberFormat="1" applyFont="1" applyFill="1" applyBorder="1" applyAlignment="1">
      <alignment horizontal="center" vertical="center" wrapText="1"/>
      <protection/>
    </xf>
    <xf numFmtId="172" fontId="23" fillId="38" borderId="16" xfId="90" applyNumberFormat="1" applyFont="1" applyFill="1" applyBorder="1" applyAlignment="1">
      <alignment horizontal="center" vertical="center" wrapText="1"/>
      <protection/>
    </xf>
    <xf numFmtId="172" fontId="23" fillId="38" borderId="17" xfId="90" applyNumberFormat="1" applyFont="1" applyFill="1" applyBorder="1" applyAlignment="1">
      <alignment horizontal="center" vertical="center" wrapText="1"/>
      <protection/>
    </xf>
    <xf numFmtId="172" fontId="23" fillId="38" borderId="12" xfId="90" applyNumberFormat="1" applyFont="1" applyFill="1" applyBorder="1" applyAlignment="1">
      <alignment horizontal="center" vertical="center" wrapText="1"/>
      <protection/>
    </xf>
    <xf numFmtId="172" fontId="23" fillId="38" borderId="18" xfId="90" applyNumberFormat="1" applyFont="1" applyFill="1" applyBorder="1" applyAlignment="1">
      <alignment horizontal="center" vertical="center" wrapText="1"/>
      <protection/>
    </xf>
    <xf numFmtId="172" fontId="23" fillId="38" borderId="19" xfId="90" applyNumberFormat="1" applyFont="1" applyFill="1" applyBorder="1" applyAlignment="1">
      <alignment horizontal="center" vertical="center" wrapText="1"/>
      <protection/>
    </xf>
    <xf numFmtId="172" fontId="23" fillId="38" borderId="10" xfId="90" applyNumberFormat="1" applyFont="1" applyFill="1" applyBorder="1" applyAlignment="1">
      <alignment horizontal="center" vertical="center" wrapText="1"/>
      <protection/>
    </xf>
    <xf numFmtId="1" fontId="23" fillId="38" borderId="10" xfId="0" applyNumberFormat="1" applyFont="1" applyFill="1" applyBorder="1" applyAlignment="1">
      <alignment horizontal="center" vertical="center" wrapText="1"/>
    </xf>
    <xf numFmtId="172" fontId="23" fillId="38" borderId="10" xfId="0" applyNumberFormat="1" applyFont="1" applyFill="1" applyBorder="1" applyAlignment="1">
      <alignment horizontal="center" vertical="center" wrapText="1"/>
    </xf>
    <xf numFmtId="1" fontId="0" fillId="38" borderId="0" xfId="0" applyNumberFormat="1" applyFill="1" applyAlignment="1">
      <alignment horizontal="center" vertical="center" wrapText="1"/>
    </xf>
    <xf numFmtId="172" fontId="22" fillId="38" borderId="10" xfId="90" applyNumberFormat="1" applyFont="1" applyFill="1" applyBorder="1" applyAlignment="1">
      <alignment horizontal="center" vertical="center" wrapText="1"/>
      <protection/>
    </xf>
    <xf numFmtId="1" fontId="22" fillId="38" borderId="10" xfId="0" applyNumberFormat="1" applyFont="1" applyFill="1" applyBorder="1" applyAlignment="1">
      <alignment horizontal="center" vertical="center" wrapText="1"/>
    </xf>
    <xf numFmtId="172" fontId="22" fillId="38" borderId="10" xfId="0" applyNumberFormat="1" applyFont="1" applyFill="1" applyBorder="1" applyAlignment="1">
      <alignment horizontal="center" vertical="center" wrapText="1"/>
    </xf>
    <xf numFmtId="172" fontId="24" fillId="38" borderId="10" xfId="90" applyNumberFormat="1" applyFont="1" applyFill="1" applyBorder="1" applyAlignment="1">
      <alignment horizontal="center" vertical="center" wrapText="1"/>
      <protection/>
    </xf>
    <xf numFmtId="1" fontId="24" fillId="38" borderId="10" xfId="0" applyNumberFormat="1" applyFont="1" applyFill="1" applyBorder="1" applyAlignment="1">
      <alignment horizontal="center" vertical="center" wrapText="1"/>
    </xf>
    <xf numFmtId="172" fontId="24" fillId="38" borderId="10" xfId="0" applyNumberFormat="1" applyFont="1" applyFill="1" applyBorder="1" applyAlignment="1">
      <alignment horizontal="center" vertical="center" wrapText="1"/>
    </xf>
    <xf numFmtId="2" fontId="24" fillId="38" borderId="10" xfId="0" applyNumberFormat="1" applyFont="1" applyFill="1" applyBorder="1" applyAlignment="1">
      <alignment horizontal="center" vertical="center" wrapText="1"/>
    </xf>
    <xf numFmtId="0" fontId="27" fillId="38" borderId="0" xfId="0" applyFont="1" applyFill="1" applyAlignment="1">
      <alignment horizontal="center"/>
    </xf>
    <xf numFmtId="0" fontId="28" fillId="38" borderId="0" xfId="0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/>
    </xf>
    <xf numFmtId="14" fontId="27" fillId="38" borderId="0" xfId="0" applyNumberFormat="1" applyFont="1" applyFill="1" applyBorder="1" applyAlignment="1">
      <alignment horizontal="center"/>
    </xf>
    <xf numFmtId="0" fontId="28" fillId="38" borderId="0" xfId="0" applyFont="1" applyFill="1" applyBorder="1" applyAlignment="1">
      <alignment horizontal="center"/>
    </xf>
    <xf numFmtId="14" fontId="28" fillId="38" borderId="12" xfId="0" applyNumberFormat="1" applyFont="1" applyFill="1" applyBorder="1" applyAlignment="1">
      <alignment wrapText="1"/>
    </xf>
    <xf numFmtId="0" fontId="29" fillId="38" borderId="12" xfId="0" applyFont="1" applyFill="1" applyBorder="1" applyAlignment="1">
      <alignment wrapText="1"/>
    </xf>
    <xf numFmtId="0" fontId="27" fillId="38" borderId="12" xfId="0" applyFont="1" applyFill="1" applyBorder="1" applyAlignment="1">
      <alignment horizontal="center"/>
    </xf>
    <xf numFmtId="14" fontId="27" fillId="38" borderId="0" xfId="0" applyNumberFormat="1" applyFont="1" applyFill="1" applyBorder="1" applyAlignment="1">
      <alignment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/>
    </xf>
    <xf numFmtId="0" fontId="27" fillId="38" borderId="22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 wrapText="1"/>
    </xf>
    <xf numFmtId="0" fontId="28" fillId="38" borderId="17" xfId="0" applyFont="1" applyFill="1" applyBorder="1" applyAlignment="1">
      <alignment horizontal="center" vertical="center" wrapText="1"/>
    </xf>
    <xf numFmtId="0" fontId="28" fillId="38" borderId="18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3" fontId="31" fillId="38" borderId="11" xfId="0" applyNumberFormat="1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/>
    </xf>
    <xf numFmtId="3" fontId="32" fillId="38" borderId="10" xfId="0" applyNumberFormat="1" applyFont="1" applyFill="1" applyBorder="1" applyAlignment="1">
      <alignment horizontal="center"/>
    </xf>
    <xf numFmtId="172" fontId="32" fillId="38" borderId="10" xfId="0" applyNumberFormat="1" applyFont="1" applyFill="1" applyBorder="1" applyAlignment="1">
      <alignment horizontal="center"/>
    </xf>
    <xf numFmtId="3" fontId="28" fillId="38" borderId="10" xfId="0" applyNumberFormat="1" applyFont="1" applyFill="1" applyBorder="1" applyAlignment="1">
      <alignment horizontal="center"/>
    </xf>
    <xf numFmtId="0" fontId="33" fillId="38" borderId="10" xfId="0" applyFont="1" applyFill="1" applyBorder="1" applyAlignment="1">
      <alignment horizontal="center"/>
    </xf>
    <xf numFmtId="3" fontId="34" fillId="38" borderId="10" xfId="0" applyNumberFormat="1" applyFont="1" applyFill="1" applyBorder="1" applyAlignment="1">
      <alignment horizontal="center"/>
    </xf>
    <xf numFmtId="2" fontId="34" fillId="38" borderId="10" xfId="0" applyNumberFormat="1" applyFont="1" applyFill="1" applyBorder="1" applyAlignment="1">
      <alignment horizontal="center"/>
    </xf>
    <xf numFmtId="1" fontId="34" fillId="38" borderId="10" xfId="0" applyNumberFormat="1" applyFont="1" applyFill="1" applyBorder="1" applyAlignment="1">
      <alignment horizontal="center"/>
    </xf>
    <xf numFmtId="1" fontId="32" fillId="38" borderId="10" xfId="0" applyNumberFormat="1" applyFont="1" applyFill="1" applyBorder="1" applyAlignment="1">
      <alignment horizontal="center"/>
    </xf>
  </cellXfs>
  <cellStyles count="9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6" xfId="93"/>
    <cellStyle name="Обычный_Лист1_сев сводка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="80" zoomScaleNormal="80" zoomScalePageLayoutView="0" workbookViewId="0" topLeftCell="A3">
      <selection activeCell="A3" sqref="A1:IV16384"/>
    </sheetView>
  </sheetViews>
  <sheetFormatPr defaultColWidth="9.00390625" defaultRowHeight="12.75"/>
  <cols>
    <col min="1" max="1" width="24.875" style="13" customWidth="1"/>
    <col min="2" max="2" width="10.00390625" style="13" customWidth="1"/>
    <col min="3" max="5" width="9.125" style="13" customWidth="1"/>
    <col min="6" max="6" width="9.00390625" style="13" customWidth="1"/>
    <col min="7" max="16384" width="9.125" style="13" customWidth="1"/>
  </cols>
  <sheetData>
    <row r="1" spans="1:65" ht="15">
      <c r="A1" s="43"/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6"/>
      <c r="BM1" s="46"/>
    </row>
    <row r="2" spans="1:65" ht="15">
      <c r="A2" s="43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6"/>
      <c r="BM2" s="46"/>
    </row>
    <row r="3" spans="1:65" ht="15">
      <c r="A3" s="45"/>
      <c r="B3" s="45"/>
      <c r="C3" s="45"/>
      <c r="D3" s="45"/>
      <c r="E3" s="45"/>
      <c r="F3" s="45"/>
      <c r="G3" s="45"/>
      <c r="H3" s="45"/>
      <c r="I3" s="48">
        <v>43933</v>
      </c>
      <c r="J3" s="49"/>
      <c r="K3" s="49"/>
      <c r="L3" s="49"/>
      <c r="M3" s="49"/>
      <c r="N3" s="49"/>
      <c r="O3" s="5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6"/>
      <c r="BE3" s="46"/>
      <c r="BF3" s="51"/>
      <c r="BG3" s="51"/>
      <c r="BH3" s="51"/>
      <c r="BI3" s="51"/>
      <c r="BL3" s="46"/>
      <c r="BM3" s="46"/>
    </row>
    <row r="4" spans="1:65" ht="15">
      <c r="A4" s="52" t="s">
        <v>37</v>
      </c>
      <c r="B4" s="52" t="s">
        <v>38</v>
      </c>
      <c r="C4" s="52"/>
      <c r="D4" s="52"/>
      <c r="E4" s="52"/>
      <c r="F4" s="53" t="s">
        <v>39</v>
      </c>
      <c r="G4" s="54"/>
      <c r="H4" s="54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6"/>
      <c r="Y4" s="56"/>
      <c r="Z4" s="56"/>
      <c r="AA4" s="56"/>
      <c r="AB4" s="56"/>
      <c r="AC4" s="56"/>
      <c r="AD4" s="56"/>
      <c r="AE4" s="57"/>
      <c r="AF4" s="53" t="s">
        <v>40</v>
      </c>
      <c r="AG4" s="58"/>
      <c r="AH4" s="58"/>
      <c r="AI4" s="58"/>
      <c r="AJ4" s="58"/>
      <c r="AK4" s="58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2" t="s">
        <v>41</v>
      </c>
      <c r="AY4" s="52"/>
      <c r="AZ4" s="52" t="s">
        <v>42</v>
      </c>
      <c r="BA4" s="52"/>
      <c r="BB4" s="59" t="s">
        <v>43</v>
      </c>
      <c r="BC4" s="60"/>
      <c r="BD4" s="52" t="s">
        <v>44</v>
      </c>
      <c r="BE4" s="52"/>
      <c r="BF4" s="61"/>
      <c r="BG4" s="61"/>
      <c r="BH4" s="62"/>
      <c r="BI4" s="62"/>
      <c r="BJ4" s="62"/>
      <c r="BK4" s="62"/>
      <c r="BL4" s="62"/>
      <c r="BM4" s="62"/>
    </row>
    <row r="5" spans="1:65" ht="30.75" customHeight="1">
      <c r="A5" s="52"/>
      <c r="B5" s="52"/>
      <c r="C5" s="52"/>
      <c r="D5" s="52"/>
      <c r="E5" s="52"/>
      <c r="F5" s="52" t="s">
        <v>45</v>
      </c>
      <c r="G5" s="52"/>
      <c r="H5" s="52"/>
      <c r="I5" s="52"/>
      <c r="J5" s="63" t="s">
        <v>46</v>
      </c>
      <c r="K5" s="64"/>
      <c r="L5" s="63" t="s">
        <v>47</v>
      </c>
      <c r="M5" s="64"/>
      <c r="N5" s="65" t="s">
        <v>48</v>
      </c>
      <c r="O5" s="66"/>
      <c r="P5" s="65" t="s">
        <v>49</v>
      </c>
      <c r="Q5" s="66"/>
      <c r="R5" s="65" t="s">
        <v>50</v>
      </c>
      <c r="S5" s="66"/>
      <c r="T5" s="65" t="s">
        <v>51</v>
      </c>
      <c r="U5" s="66"/>
      <c r="V5" s="67" t="s">
        <v>52</v>
      </c>
      <c r="W5" s="67"/>
      <c r="X5" s="67" t="s">
        <v>53</v>
      </c>
      <c r="Y5" s="67"/>
      <c r="Z5" s="67" t="s">
        <v>54</v>
      </c>
      <c r="AA5" s="67"/>
      <c r="AB5" s="65" t="s">
        <v>55</v>
      </c>
      <c r="AC5" s="66"/>
      <c r="AD5" s="67" t="s">
        <v>56</v>
      </c>
      <c r="AE5" s="67"/>
      <c r="AF5" s="52" t="s">
        <v>45</v>
      </c>
      <c r="AG5" s="52"/>
      <c r="AH5" s="68" t="s">
        <v>57</v>
      </c>
      <c r="AI5" s="68"/>
      <c r="AJ5" s="68" t="s">
        <v>58</v>
      </c>
      <c r="AK5" s="68"/>
      <c r="AL5" s="68" t="s">
        <v>59</v>
      </c>
      <c r="AM5" s="68"/>
      <c r="AN5" s="68" t="s">
        <v>60</v>
      </c>
      <c r="AO5" s="68"/>
      <c r="AP5" s="63" t="s">
        <v>93</v>
      </c>
      <c r="AQ5" s="64"/>
      <c r="AR5" s="63" t="s">
        <v>61</v>
      </c>
      <c r="AS5" s="64"/>
      <c r="AT5" s="68" t="s">
        <v>62</v>
      </c>
      <c r="AU5" s="68"/>
      <c r="AV5" s="68" t="s">
        <v>94</v>
      </c>
      <c r="AW5" s="68"/>
      <c r="AX5" s="52"/>
      <c r="AY5" s="52"/>
      <c r="AZ5" s="52"/>
      <c r="BA5" s="52"/>
      <c r="BB5" s="69"/>
      <c r="BC5" s="70"/>
      <c r="BD5" s="52" t="s">
        <v>63</v>
      </c>
      <c r="BE5" s="52"/>
      <c r="BF5" s="68" t="s">
        <v>64</v>
      </c>
      <c r="BG5" s="68"/>
      <c r="BH5" s="68" t="s">
        <v>65</v>
      </c>
      <c r="BI5" s="68"/>
      <c r="BJ5" s="68" t="s">
        <v>66</v>
      </c>
      <c r="BK5" s="68"/>
      <c r="BL5" s="68" t="s">
        <v>67</v>
      </c>
      <c r="BM5" s="68"/>
    </row>
    <row r="6" spans="1:65" ht="15">
      <c r="A6" s="52"/>
      <c r="B6" s="71" t="s">
        <v>68</v>
      </c>
      <c r="C6" s="71" t="s">
        <v>69</v>
      </c>
      <c r="D6" s="71" t="s">
        <v>6</v>
      </c>
      <c r="E6" s="71" t="s">
        <v>70</v>
      </c>
      <c r="F6" s="71" t="s">
        <v>68</v>
      </c>
      <c r="G6" s="71" t="s">
        <v>69</v>
      </c>
      <c r="H6" s="71" t="s">
        <v>6</v>
      </c>
      <c r="I6" s="71" t="s">
        <v>70</v>
      </c>
      <c r="J6" s="71" t="s">
        <v>68</v>
      </c>
      <c r="K6" s="71" t="s">
        <v>69</v>
      </c>
      <c r="L6" s="71" t="s">
        <v>68</v>
      </c>
      <c r="M6" s="71" t="s">
        <v>69</v>
      </c>
      <c r="N6" s="71" t="s">
        <v>68</v>
      </c>
      <c r="O6" s="71" t="s">
        <v>69</v>
      </c>
      <c r="P6" s="71" t="s">
        <v>68</v>
      </c>
      <c r="Q6" s="71" t="s">
        <v>69</v>
      </c>
      <c r="R6" s="71" t="s">
        <v>68</v>
      </c>
      <c r="S6" s="71" t="s">
        <v>69</v>
      </c>
      <c r="T6" s="71" t="s">
        <v>68</v>
      </c>
      <c r="U6" s="71" t="s">
        <v>69</v>
      </c>
      <c r="V6" s="71" t="s">
        <v>68</v>
      </c>
      <c r="W6" s="71" t="s">
        <v>69</v>
      </c>
      <c r="X6" s="71" t="s">
        <v>68</v>
      </c>
      <c r="Y6" s="71" t="s">
        <v>69</v>
      </c>
      <c r="Z6" s="71" t="s">
        <v>68</v>
      </c>
      <c r="AA6" s="71" t="s">
        <v>69</v>
      </c>
      <c r="AB6" s="71" t="s">
        <v>68</v>
      </c>
      <c r="AC6" s="71" t="s">
        <v>69</v>
      </c>
      <c r="AD6" s="71" t="s">
        <v>68</v>
      </c>
      <c r="AE6" s="71" t="s">
        <v>69</v>
      </c>
      <c r="AF6" s="71" t="s">
        <v>68</v>
      </c>
      <c r="AG6" s="71" t="s">
        <v>69</v>
      </c>
      <c r="AH6" s="71" t="s">
        <v>68</v>
      </c>
      <c r="AI6" s="71" t="s">
        <v>69</v>
      </c>
      <c r="AJ6" s="71" t="s">
        <v>68</v>
      </c>
      <c r="AK6" s="71" t="s">
        <v>69</v>
      </c>
      <c r="AL6" s="71" t="s">
        <v>68</v>
      </c>
      <c r="AM6" s="71" t="s">
        <v>69</v>
      </c>
      <c r="AN6" s="71" t="s">
        <v>68</v>
      </c>
      <c r="AO6" s="71" t="s">
        <v>69</v>
      </c>
      <c r="AP6" s="71" t="s">
        <v>68</v>
      </c>
      <c r="AQ6" s="71" t="s">
        <v>69</v>
      </c>
      <c r="AR6" s="71" t="s">
        <v>68</v>
      </c>
      <c r="AS6" s="71" t="s">
        <v>69</v>
      </c>
      <c r="AT6" s="71" t="s">
        <v>68</v>
      </c>
      <c r="AU6" s="71" t="s">
        <v>69</v>
      </c>
      <c r="AV6" s="71" t="s">
        <v>68</v>
      </c>
      <c r="AW6" s="71" t="s">
        <v>69</v>
      </c>
      <c r="AX6" s="71" t="s">
        <v>68</v>
      </c>
      <c r="AY6" s="71" t="s">
        <v>69</v>
      </c>
      <c r="AZ6" s="71" t="s">
        <v>68</v>
      </c>
      <c r="BA6" s="71" t="s">
        <v>69</v>
      </c>
      <c r="BB6" s="71" t="s">
        <v>68</v>
      </c>
      <c r="BC6" s="71" t="s">
        <v>69</v>
      </c>
      <c r="BD6" s="71" t="s">
        <v>68</v>
      </c>
      <c r="BE6" s="71" t="s">
        <v>69</v>
      </c>
      <c r="BF6" s="71" t="s">
        <v>68</v>
      </c>
      <c r="BG6" s="71" t="s">
        <v>69</v>
      </c>
      <c r="BH6" s="71" t="s">
        <v>68</v>
      </c>
      <c r="BI6" s="71" t="s">
        <v>69</v>
      </c>
      <c r="BJ6" s="71" t="s">
        <v>68</v>
      </c>
      <c r="BK6" s="71" t="s">
        <v>69</v>
      </c>
      <c r="BL6" s="71" t="s">
        <v>68</v>
      </c>
      <c r="BM6" s="71" t="s">
        <v>69</v>
      </c>
    </row>
    <row r="7" spans="1:65" ht="15.75" customHeight="1">
      <c r="A7" s="1" t="s">
        <v>71</v>
      </c>
      <c r="B7" s="2">
        <v>600</v>
      </c>
      <c r="C7" s="3"/>
      <c r="D7" s="4"/>
      <c r="E7" s="5"/>
      <c r="F7" s="5">
        <f>J7+L7+N7+P7+R7+T7+V7+X7+Z7+AD7</f>
        <v>100</v>
      </c>
      <c r="G7" s="5">
        <f>K7+M7+O7+Q7+S7+U7+W7+Y7+AA7+AE7+AC7</f>
        <v>0</v>
      </c>
      <c r="H7" s="4"/>
      <c r="I7" s="5"/>
      <c r="J7" s="8">
        <v>100</v>
      </c>
      <c r="K7" s="5">
        <v>0</v>
      </c>
      <c r="L7" s="6"/>
      <c r="M7" s="5">
        <v>0</v>
      </c>
      <c r="N7" s="7"/>
      <c r="O7" s="5">
        <v>0</v>
      </c>
      <c r="P7" s="6"/>
      <c r="Q7" s="5">
        <v>0</v>
      </c>
      <c r="R7" s="2"/>
      <c r="S7" s="5">
        <v>0</v>
      </c>
      <c r="T7" s="6"/>
      <c r="U7" s="5">
        <v>0</v>
      </c>
      <c r="V7" s="6"/>
      <c r="W7" s="5">
        <v>0</v>
      </c>
      <c r="X7" s="7"/>
      <c r="Y7" s="5"/>
      <c r="Z7" s="72"/>
      <c r="AA7" s="5"/>
      <c r="AB7" s="72"/>
      <c r="AC7" s="5"/>
      <c r="AD7" s="2"/>
      <c r="AE7" s="5"/>
      <c r="AF7" s="5"/>
      <c r="AG7" s="5"/>
      <c r="AH7" s="8">
        <v>500</v>
      </c>
      <c r="AI7" s="5"/>
      <c r="AJ7" s="7"/>
      <c r="AK7" s="5"/>
      <c r="AL7" s="7"/>
      <c r="AM7" s="5"/>
      <c r="AN7" s="6"/>
      <c r="AO7" s="5"/>
      <c r="AP7" s="2"/>
      <c r="AQ7" s="5"/>
      <c r="AR7" s="2"/>
      <c r="AS7" s="5"/>
      <c r="AT7" s="2"/>
      <c r="AU7" s="5"/>
      <c r="AV7" s="2"/>
      <c r="AW7" s="5"/>
      <c r="AX7" s="7"/>
      <c r="AY7" s="5"/>
      <c r="AZ7" s="7"/>
      <c r="BA7" s="5"/>
      <c r="BB7" s="2"/>
      <c r="BC7" s="5"/>
      <c r="BD7" s="5"/>
      <c r="BE7" s="5"/>
      <c r="BF7" s="6"/>
      <c r="BG7" s="5"/>
      <c r="BH7" s="2"/>
      <c r="BI7" s="5"/>
      <c r="BJ7" s="6"/>
      <c r="BK7" s="5"/>
      <c r="BL7" s="8">
        <v>0</v>
      </c>
      <c r="BM7" s="5"/>
    </row>
    <row r="8" spans="1:65" ht="13.5" customHeight="1">
      <c r="A8" s="1" t="s">
        <v>72</v>
      </c>
      <c r="B8" s="2">
        <v>20961</v>
      </c>
      <c r="C8" s="3">
        <f aca="true" t="shared" si="0" ref="C8:C27">G8+AG8+AY8+BA8+BE8+BC8</f>
        <v>120</v>
      </c>
      <c r="D8" s="4">
        <f aca="true" t="shared" si="1" ref="D8:D28">C8/B8*100</f>
        <v>0.5724917704308</v>
      </c>
      <c r="E8" s="3">
        <v>60</v>
      </c>
      <c r="F8" s="3">
        <f>J8+L8+N8+R8+T8+V8+X8+Z8+AB8+AD8</f>
        <v>6609</v>
      </c>
      <c r="G8" s="5">
        <f aca="true" t="shared" si="2" ref="G8:G26">K8+M8+O8+Q8+S8+U8+W8+Y8+AA8+AE8+AC8</f>
        <v>100</v>
      </c>
      <c r="H8" s="4">
        <f aca="true" t="shared" si="3" ref="H8:H28">G8/F8*100</f>
        <v>1.5130882130428205</v>
      </c>
      <c r="I8" s="5"/>
      <c r="J8" s="6">
        <v>995</v>
      </c>
      <c r="K8" s="5">
        <v>0</v>
      </c>
      <c r="L8" s="6">
        <v>2008</v>
      </c>
      <c r="M8" s="5">
        <v>0</v>
      </c>
      <c r="N8" s="7">
        <v>2519</v>
      </c>
      <c r="O8" s="5">
        <v>100</v>
      </c>
      <c r="P8" s="6">
        <v>0</v>
      </c>
      <c r="Q8" s="5">
        <v>0</v>
      </c>
      <c r="R8" s="2">
        <v>839</v>
      </c>
      <c r="S8" s="5">
        <v>0</v>
      </c>
      <c r="T8" s="6">
        <v>208</v>
      </c>
      <c r="U8" s="5">
        <v>0</v>
      </c>
      <c r="V8" s="6">
        <v>20</v>
      </c>
      <c r="W8" s="5">
        <v>0</v>
      </c>
      <c r="X8" s="7">
        <v>20</v>
      </c>
      <c r="Y8" s="3"/>
      <c r="Z8" s="72">
        <v>0</v>
      </c>
      <c r="AA8" s="3"/>
      <c r="AB8" s="72">
        <v>0</v>
      </c>
      <c r="AC8" s="11"/>
      <c r="AD8" s="2">
        <v>0</v>
      </c>
      <c r="AE8" s="3"/>
      <c r="AF8" s="3">
        <f aca="true" t="shared" si="4" ref="AF8:AF27">AH8+AJ8+AL8+AN8+AR8+AT8+AV8</f>
        <v>8259</v>
      </c>
      <c r="AG8" s="3">
        <f aca="true" t="shared" si="5" ref="AG8:AG27">AI8+AK8+AM8+AO8+AS8+AU8+AW8</f>
        <v>0</v>
      </c>
      <c r="AH8" s="7">
        <v>8259</v>
      </c>
      <c r="AI8" s="3"/>
      <c r="AJ8" s="7">
        <v>0</v>
      </c>
      <c r="AK8" s="3"/>
      <c r="AL8" s="7">
        <v>0</v>
      </c>
      <c r="AM8" s="3"/>
      <c r="AN8" s="6">
        <v>0</v>
      </c>
      <c r="AO8" s="3"/>
      <c r="AP8" s="2">
        <v>0</v>
      </c>
      <c r="AQ8" s="3"/>
      <c r="AR8" s="2">
        <v>0</v>
      </c>
      <c r="AS8" s="3"/>
      <c r="AT8" s="2">
        <v>0</v>
      </c>
      <c r="AU8" s="3"/>
      <c r="AV8" s="2">
        <v>0</v>
      </c>
      <c r="AW8" s="3"/>
      <c r="AX8" s="7">
        <v>12</v>
      </c>
      <c r="AY8" s="3"/>
      <c r="AZ8" s="7">
        <v>0</v>
      </c>
      <c r="BA8" s="3"/>
      <c r="BB8" s="2">
        <v>0</v>
      </c>
      <c r="BC8" s="3"/>
      <c r="BD8" s="3">
        <f>BF8+BH8+BJ8+BL8</f>
        <v>9894</v>
      </c>
      <c r="BE8" s="3">
        <f>BG8+BI8+BK8+BM8</f>
        <v>20</v>
      </c>
      <c r="BF8" s="6">
        <v>0</v>
      </c>
      <c r="BG8" s="3"/>
      <c r="BH8" s="2">
        <v>0</v>
      </c>
      <c r="BI8" s="3"/>
      <c r="BJ8" s="6">
        <v>5138</v>
      </c>
      <c r="BK8" s="3">
        <v>20</v>
      </c>
      <c r="BL8" s="2">
        <v>4756</v>
      </c>
      <c r="BM8" s="3"/>
    </row>
    <row r="9" spans="1:65" ht="15.75" customHeight="1">
      <c r="A9" s="1" t="s">
        <v>73</v>
      </c>
      <c r="B9" s="2">
        <v>21182</v>
      </c>
      <c r="C9" s="3">
        <f t="shared" si="0"/>
        <v>0</v>
      </c>
      <c r="D9" s="4">
        <f t="shared" si="1"/>
        <v>0</v>
      </c>
      <c r="E9" s="3"/>
      <c r="F9" s="3">
        <f aca="true" t="shared" si="6" ref="F9:F27">J9+L9+N9+P9+R9+T9+V9+X9+AB9+AD9+Z9</f>
        <v>12527</v>
      </c>
      <c r="G9" s="5">
        <f t="shared" si="2"/>
        <v>0</v>
      </c>
      <c r="H9" s="4">
        <f t="shared" si="3"/>
        <v>0</v>
      </c>
      <c r="I9" s="5"/>
      <c r="J9" s="6">
        <v>4136</v>
      </c>
      <c r="K9" s="5">
        <v>0</v>
      </c>
      <c r="L9" s="6">
        <v>6012</v>
      </c>
      <c r="M9" s="5">
        <v>0</v>
      </c>
      <c r="N9" s="7">
        <v>1360</v>
      </c>
      <c r="O9" s="5">
        <v>0</v>
      </c>
      <c r="P9" s="6">
        <v>0</v>
      </c>
      <c r="Q9" s="5">
        <v>0</v>
      </c>
      <c r="R9" s="2">
        <v>0</v>
      </c>
      <c r="S9" s="5">
        <v>0</v>
      </c>
      <c r="T9" s="6">
        <v>0</v>
      </c>
      <c r="U9" s="5">
        <v>0</v>
      </c>
      <c r="V9" s="6">
        <v>869</v>
      </c>
      <c r="W9" s="5">
        <v>0</v>
      </c>
      <c r="X9" s="7">
        <v>50</v>
      </c>
      <c r="Y9" s="3"/>
      <c r="Z9" s="72">
        <v>0</v>
      </c>
      <c r="AA9" s="12"/>
      <c r="AB9" s="72">
        <v>100</v>
      </c>
      <c r="AC9" s="11"/>
      <c r="AD9" s="2">
        <v>0</v>
      </c>
      <c r="AE9" s="3"/>
      <c r="AF9" s="3">
        <f t="shared" si="4"/>
        <v>4979</v>
      </c>
      <c r="AG9" s="3">
        <f t="shared" si="5"/>
        <v>0</v>
      </c>
      <c r="AH9" s="7">
        <v>4462</v>
      </c>
      <c r="AI9" s="3"/>
      <c r="AJ9" s="7">
        <v>0</v>
      </c>
      <c r="AK9" s="3"/>
      <c r="AL9" s="7">
        <v>0</v>
      </c>
      <c r="AM9" s="3"/>
      <c r="AN9" s="6">
        <v>0</v>
      </c>
      <c r="AO9" s="3"/>
      <c r="AP9" s="2">
        <v>0</v>
      </c>
      <c r="AQ9" s="3"/>
      <c r="AR9" s="2">
        <v>120</v>
      </c>
      <c r="AS9" s="3"/>
      <c r="AT9" s="2">
        <v>397</v>
      </c>
      <c r="AU9" s="3"/>
      <c r="AV9" s="2">
        <v>0</v>
      </c>
      <c r="AW9" s="3"/>
      <c r="AX9" s="7">
        <v>101</v>
      </c>
      <c r="AY9" s="3"/>
      <c r="AZ9" s="7">
        <v>909</v>
      </c>
      <c r="BA9" s="3"/>
      <c r="BB9" s="2">
        <v>0</v>
      </c>
      <c r="BC9" s="3"/>
      <c r="BD9" s="3">
        <f aca="true" t="shared" si="7" ref="BD9:BE27">BF9+BH9+BJ9+BL9</f>
        <v>7087</v>
      </c>
      <c r="BE9" s="3">
        <f t="shared" si="7"/>
        <v>0</v>
      </c>
      <c r="BF9" s="6">
        <v>886</v>
      </c>
      <c r="BG9" s="3"/>
      <c r="BH9" s="2">
        <v>0</v>
      </c>
      <c r="BI9" s="3"/>
      <c r="BJ9" s="6">
        <v>1403</v>
      </c>
      <c r="BK9" s="3"/>
      <c r="BL9" s="2">
        <v>4798</v>
      </c>
      <c r="BM9" s="3"/>
    </row>
    <row r="10" spans="1:65" ht="15.75" customHeight="1">
      <c r="A10" s="1" t="s">
        <v>74</v>
      </c>
      <c r="B10" s="2">
        <v>10066</v>
      </c>
      <c r="C10" s="3">
        <f t="shared" si="0"/>
        <v>0</v>
      </c>
      <c r="D10" s="4">
        <f t="shared" si="1"/>
        <v>0</v>
      </c>
      <c r="E10" s="3"/>
      <c r="F10" s="3">
        <f t="shared" si="6"/>
        <v>4198</v>
      </c>
      <c r="G10" s="5">
        <f t="shared" si="2"/>
        <v>0</v>
      </c>
      <c r="H10" s="4">
        <f t="shared" si="3"/>
        <v>0</v>
      </c>
      <c r="I10" s="5"/>
      <c r="J10" s="6">
        <v>947</v>
      </c>
      <c r="K10" s="5">
        <v>0</v>
      </c>
      <c r="L10" s="6">
        <v>715</v>
      </c>
      <c r="M10" s="5">
        <v>0</v>
      </c>
      <c r="N10" s="7">
        <v>906</v>
      </c>
      <c r="O10" s="5">
        <v>0</v>
      </c>
      <c r="P10" s="6">
        <v>0</v>
      </c>
      <c r="Q10" s="5">
        <v>0</v>
      </c>
      <c r="R10" s="2">
        <v>1400</v>
      </c>
      <c r="S10" s="5">
        <v>0</v>
      </c>
      <c r="T10" s="6">
        <v>200</v>
      </c>
      <c r="U10" s="5">
        <v>0</v>
      </c>
      <c r="V10" s="9">
        <v>0</v>
      </c>
      <c r="W10" s="5">
        <v>0</v>
      </c>
      <c r="X10" s="7">
        <v>30</v>
      </c>
      <c r="Y10" s="3"/>
      <c r="Z10" s="72">
        <v>0</v>
      </c>
      <c r="AA10" s="3"/>
      <c r="AB10" s="72">
        <v>0</v>
      </c>
      <c r="AC10" s="11"/>
      <c r="AD10" s="2">
        <v>0</v>
      </c>
      <c r="AE10" s="3"/>
      <c r="AF10" s="3">
        <f t="shared" si="4"/>
        <v>1220</v>
      </c>
      <c r="AG10" s="3">
        <f t="shared" si="5"/>
        <v>0</v>
      </c>
      <c r="AH10" s="6">
        <v>520</v>
      </c>
      <c r="AI10" s="3"/>
      <c r="AJ10" s="7">
        <v>0</v>
      </c>
      <c r="AK10" s="3"/>
      <c r="AL10" s="7">
        <v>0</v>
      </c>
      <c r="AM10" s="3"/>
      <c r="AN10" s="6">
        <v>0</v>
      </c>
      <c r="AO10" s="3"/>
      <c r="AP10" s="2">
        <v>0</v>
      </c>
      <c r="AQ10" s="3"/>
      <c r="AR10" s="2">
        <v>450</v>
      </c>
      <c r="AS10" s="3"/>
      <c r="AT10" s="2">
        <v>250</v>
      </c>
      <c r="AU10" s="3"/>
      <c r="AV10" s="2">
        <v>0</v>
      </c>
      <c r="AW10" s="3"/>
      <c r="AX10" s="7">
        <v>0</v>
      </c>
      <c r="AY10" s="3"/>
      <c r="AZ10" s="7">
        <v>0</v>
      </c>
      <c r="BA10" s="3"/>
      <c r="BB10" s="2">
        <v>0</v>
      </c>
      <c r="BC10" s="3"/>
      <c r="BD10" s="3">
        <f t="shared" si="7"/>
        <v>8118</v>
      </c>
      <c r="BE10" s="3">
        <f t="shared" si="7"/>
        <v>0</v>
      </c>
      <c r="BF10" s="6">
        <v>0</v>
      </c>
      <c r="BG10" s="3"/>
      <c r="BH10" s="2">
        <v>0</v>
      </c>
      <c r="BI10" s="3"/>
      <c r="BJ10" s="6">
        <v>4528</v>
      </c>
      <c r="BK10" s="3"/>
      <c r="BL10" s="2">
        <v>3590</v>
      </c>
      <c r="BM10" s="3"/>
    </row>
    <row r="11" spans="1:65" ht="16.5" customHeight="1">
      <c r="A11" s="1" t="s">
        <v>75</v>
      </c>
      <c r="B11" s="2">
        <v>27104</v>
      </c>
      <c r="C11" s="3">
        <f t="shared" si="0"/>
        <v>100</v>
      </c>
      <c r="D11" s="4">
        <f t="shared" si="1"/>
        <v>0.36894923258559625</v>
      </c>
      <c r="E11" s="3"/>
      <c r="F11" s="3">
        <f t="shared" si="6"/>
        <v>16790</v>
      </c>
      <c r="G11" s="5">
        <f t="shared" si="2"/>
        <v>100</v>
      </c>
      <c r="H11" s="4">
        <f t="shared" si="3"/>
        <v>0.5955926146515783</v>
      </c>
      <c r="I11" s="5"/>
      <c r="J11" s="6">
        <v>5630</v>
      </c>
      <c r="K11" s="5">
        <v>0</v>
      </c>
      <c r="L11" s="6">
        <v>9495</v>
      </c>
      <c r="M11" s="5">
        <v>0</v>
      </c>
      <c r="N11" s="7">
        <v>1100</v>
      </c>
      <c r="O11" s="5">
        <v>100</v>
      </c>
      <c r="P11" s="6">
        <v>130</v>
      </c>
      <c r="Q11" s="5">
        <v>0</v>
      </c>
      <c r="R11" s="2">
        <v>40</v>
      </c>
      <c r="S11" s="5">
        <v>0</v>
      </c>
      <c r="T11" s="6">
        <v>0</v>
      </c>
      <c r="U11" s="5">
        <v>0</v>
      </c>
      <c r="V11" s="6">
        <v>395</v>
      </c>
      <c r="W11" s="5">
        <v>0</v>
      </c>
      <c r="X11" s="7">
        <v>0</v>
      </c>
      <c r="Y11" s="12"/>
      <c r="Z11" s="72">
        <v>0</v>
      </c>
      <c r="AA11" s="3"/>
      <c r="AB11" s="72">
        <v>0</v>
      </c>
      <c r="AC11" s="11"/>
      <c r="AD11" s="2">
        <v>0</v>
      </c>
      <c r="AE11" s="3"/>
      <c r="AF11" s="3">
        <f t="shared" si="4"/>
        <v>9807</v>
      </c>
      <c r="AG11" s="3">
        <f t="shared" si="5"/>
        <v>0</v>
      </c>
      <c r="AH11" s="6">
        <v>9177</v>
      </c>
      <c r="AI11" s="3"/>
      <c r="AJ11" s="7">
        <v>0</v>
      </c>
      <c r="AK11" s="3"/>
      <c r="AL11" s="7">
        <v>0</v>
      </c>
      <c r="AM11" s="3"/>
      <c r="AN11" s="2">
        <v>430</v>
      </c>
      <c r="AO11" s="3"/>
      <c r="AP11" s="2">
        <v>0</v>
      </c>
      <c r="AQ11" s="3"/>
      <c r="AR11" s="2">
        <v>100</v>
      </c>
      <c r="AS11" s="3"/>
      <c r="AT11" s="2">
        <v>100</v>
      </c>
      <c r="AU11" s="3"/>
      <c r="AV11" s="2">
        <v>0</v>
      </c>
      <c r="AW11" s="3"/>
      <c r="AX11" s="7">
        <v>83</v>
      </c>
      <c r="AY11" s="3"/>
      <c r="AZ11" s="7">
        <v>184</v>
      </c>
      <c r="BA11" s="3"/>
      <c r="BB11" s="2">
        <v>0</v>
      </c>
      <c r="BC11" s="3"/>
      <c r="BD11" s="3">
        <f t="shared" si="7"/>
        <v>1282</v>
      </c>
      <c r="BE11" s="3">
        <f t="shared" si="7"/>
        <v>0</v>
      </c>
      <c r="BF11" s="6">
        <v>0</v>
      </c>
      <c r="BG11" s="3"/>
      <c r="BH11" s="2">
        <v>0</v>
      </c>
      <c r="BI11" s="3"/>
      <c r="BJ11" s="6">
        <v>240</v>
      </c>
      <c r="BK11" s="3"/>
      <c r="BL11" s="2">
        <v>1042</v>
      </c>
      <c r="BM11" s="3"/>
    </row>
    <row r="12" spans="1:65" ht="16.5" customHeight="1">
      <c r="A12" s="1" t="s">
        <v>76</v>
      </c>
      <c r="B12" s="2">
        <v>31641</v>
      </c>
      <c r="C12" s="3">
        <f t="shared" si="0"/>
        <v>0</v>
      </c>
      <c r="D12" s="4">
        <f t="shared" si="1"/>
        <v>0</v>
      </c>
      <c r="E12" s="3" t="s">
        <v>35</v>
      </c>
      <c r="F12" s="3">
        <f t="shared" si="6"/>
        <v>13767</v>
      </c>
      <c r="G12" s="5">
        <f t="shared" si="2"/>
        <v>0</v>
      </c>
      <c r="H12" s="4">
        <f t="shared" si="3"/>
        <v>0</v>
      </c>
      <c r="I12" s="5" t="s">
        <v>35</v>
      </c>
      <c r="J12" s="6">
        <v>3516</v>
      </c>
      <c r="K12" s="5">
        <v>0</v>
      </c>
      <c r="L12" s="6">
        <v>5715</v>
      </c>
      <c r="M12" s="5">
        <v>0</v>
      </c>
      <c r="N12" s="7">
        <v>2410</v>
      </c>
      <c r="O12" s="5">
        <v>0</v>
      </c>
      <c r="P12" s="6">
        <v>150</v>
      </c>
      <c r="Q12" s="5">
        <v>0</v>
      </c>
      <c r="R12" s="2">
        <v>450</v>
      </c>
      <c r="S12" s="5">
        <v>0</v>
      </c>
      <c r="T12" s="6">
        <v>774</v>
      </c>
      <c r="U12" s="5">
        <v>0</v>
      </c>
      <c r="V12" s="6">
        <v>652</v>
      </c>
      <c r="W12" s="5">
        <v>0</v>
      </c>
      <c r="X12" s="7">
        <v>100</v>
      </c>
      <c r="Y12" s="3"/>
      <c r="Z12" s="72">
        <v>0</v>
      </c>
      <c r="AA12" s="12"/>
      <c r="AB12" s="72">
        <v>0</v>
      </c>
      <c r="AC12" s="11"/>
      <c r="AD12" s="2">
        <v>0</v>
      </c>
      <c r="AE12" s="3"/>
      <c r="AF12" s="3">
        <f t="shared" si="4"/>
        <v>8984</v>
      </c>
      <c r="AG12" s="3">
        <f t="shared" si="5"/>
        <v>0</v>
      </c>
      <c r="AH12" s="7">
        <v>8884</v>
      </c>
      <c r="AI12" s="3"/>
      <c r="AJ12" s="7">
        <v>0</v>
      </c>
      <c r="AK12" s="3"/>
      <c r="AL12" s="7">
        <v>0</v>
      </c>
      <c r="AM12" s="3"/>
      <c r="AN12" s="2">
        <v>100</v>
      </c>
      <c r="AO12" s="3"/>
      <c r="AP12" s="2">
        <v>0</v>
      </c>
      <c r="AQ12" s="3"/>
      <c r="AR12" s="2">
        <v>0</v>
      </c>
      <c r="AS12" s="3"/>
      <c r="AT12" s="2">
        <v>0</v>
      </c>
      <c r="AU12" s="3"/>
      <c r="AV12" s="2">
        <v>0</v>
      </c>
      <c r="AW12" s="3"/>
      <c r="AX12" s="7">
        <v>0</v>
      </c>
      <c r="AY12" s="3"/>
      <c r="AZ12" s="7">
        <v>0</v>
      </c>
      <c r="BA12" s="3"/>
      <c r="BB12" s="2">
        <v>0</v>
      </c>
      <c r="BC12" s="3"/>
      <c r="BD12" s="3">
        <f t="shared" si="7"/>
        <v>12613</v>
      </c>
      <c r="BE12" s="3">
        <f t="shared" si="7"/>
        <v>0</v>
      </c>
      <c r="BF12" s="6">
        <v>500</v>
      </c>
      <c r="BG12" s="3"/>
      <c r="BH12" s="2">
        <v>1100</v>
      </c>
      <c r="BI12" s="3"/>
      <c r="BJ12" s="6">
        <v>7290</v>
      </c>
      <c r="BK12" s="3"/>
      <c r="BL12" s="2">
        <v>3723</v>
      </c>
      <c r="BM12" s="3"/>
    </row>
    <row r="13" spans="1:65" ht="15.75" customHeight="1">
      <c r="A13" s="1" t="s">
        <v>77</v>
      </c>
      <c r="B13" s="2">
        <v>62583</v>
      </c>
      <c r="C13" s="3">
        <f t="shared" si="0"/>
        <v>100</v>
      </c>
      <c r="D13" s="4">
        <f t="shared" si="1"/>
        <v>0.15978780179921065</v>
      </c>
      <c r="E13" s="3">
        <v>100</v>
      </c>
      <c r="F13" s="3">
        <f t="shared" si="6"/>
        <v>36638</v>
      </c>
      <c r="G13" s="5">
        <f t="shared" si="2"/>
        <v>100</v>
      </c>
      <c r="H13" s="4">
        <f t="shared" si="3"/>
        <v>0.27294066269992906</v>
      </c>
      <c r="I13" s="5"/>
      <c r="J13" s="6">
        <v>14863</v>
      </c>
      <c r="K13" s="5">
        <v>0</v>
      </c>
      <c r="L13" s="6">
        <v>16841</v>
      </c>
      <c r="M13" s="5">
        <v>0</v>
      </c>
      <c r="N13" s="7">
        <v>2759</v>
      </c>
      <c r="O13" s="5">
        <v>100</v>
      </c>
      <c r="P13" s="8">
        <v>180</v>
      </c>
      <c r="Q13" s="5">
        <v>0</v>
      </c>
      <c r="R13" s="8">
        <v>220</v>
      </c>
      <c r="S13" s="5">
        <v>0</v>
      </c>
      <c r="T13" s="6">
        <v>507</v>
      </c>
      <c r="U13" s="5">
        <v>0</v>
      </c>
      <c r="V13" s="6">
        <v>1268</v>
      </c>
      <c r="W13" s="5">
        <v>0</v>
      </c>
      <c r="X13" s="8">
        <v>0</v>
      </c>
      <c r="Y13" s="3"/>
      <c r="Z13" s="10">
        <v>0</v>
      </c>
      <c r="AA13" s="3"/>
      <c r="AB13" s="10">
        <v>0</v>
      </c>
      <c r="AC13" s="11"/>
      <c r="AD13" s="2">
        <v>0</v>
      </c>
      <c r="AE13" s="12"/>
      <c r="AF13" s="3">
        <f t="shared" si="4"/>
        <v>21091</v>
      </c>
      <c r="AG13" s="3">
        <f t="shared" si="5"/>
        <v>0</v>
      </c>
      <c r="AH13" s="7">
        <v>17756</v>
      </c>
      <c r="AI13" s="12"/>
      <c r="AJ13" s="7">
        <v>0</v>
      </c>
      <c r="AK13" s="12"/>
      <c r="AL13" s="7">
        <v>315</v>
      </c>
      <c r="AM13" s="12"/>
      <c r="AN13" s="8">
        <v>3020</v>
      </c>
      <c r="AO13" s="12"/>
      <c r="AP13" s="2">
        <v>0</v>
      </c>
      <c r="AQ13" s="12"/>
      <c r="AR13" s="8">
        <v>0</v>
      </c>
      <c r="AS13" s="12"/>
      <c r="AT13" s="8">
        <v>0</v>
      </c>
      <c r="AU13" s="12"/>
      <c r="AV13" s="2">
        <v>0</v>
      </c>
      <c r="AW13" s="12"/>
      <c r="AX13" s="7">
        <v>5.4</v>
      </c>
      <c r="AY13" s="12"/>
      <c r="AZ13" s="7">
        <v>12.6</v>
      </c>
      <c r="BA13" s="12"/>
      <c r="BB13" s="8">
        <v>0</v>
      </c>
      <c r="BC13" s="12"/>
      <c r="BD13" s="3">
        <f t="shared" si="7"/>
        <v>9201</v>
      </c>
      <c r="BE13" s="3">
        <f t="shared" si="7"/>
        <v>0</v>
      </c>
      <c r="BF13" s="6">
        <v>354</v>
      </c>
      <c r="BG13" s="12"/>
      <c r="BH13" s="2">
        <v>0</v>
      </c>
      <c r="BI13" s="12"/>
      <c r="BJ13" s="6">
        <v>4482</v>
      </c>
      <c r="BK13" s="12"/>
      <c r="BL13" s="8">
        <v>4365</v>
      </c>
      <c r="BM13" s="12"/>
    </row>
    <row r="14" spans="1:65" ht="14.25" customHeight="1">
      <c r="A14" s="1" t="s">
        <v>78</v>
      </c>
      <c r="B14" s="2">
        <v>76808</v>
      </c>
      <c r="C14" s="3">
        <f t="shared" si="0"/>
        <v>0</v>
      </c>
      <c r="D14" s="4">
        <f t="shared" si="1"/>
        <v>0</v>
      </c>
      <c r="E14" s="3"/>
      <c r="F14" s="3">
        <f t="shared" si="6"/>
        <v>44631</v>
      </c>
      <c r="G14" s="5">
        <f t="shared" si="2"/>
        <v>0</v>
      </c>
      <c r="H14" s="4">
        <f t="shared" si="3"/>
        <v>0</v>
      </c>
      <c r="I14" s="5"/>
      <c r="J14" s="6">
        <v>15855</v>
      </c>
      <c r="K14" s="5">
        <v>0</v>
      </c>
      <c r="L14" s="6">
        <v>22584</v>
      </c>
      <c r="M14" s="5">
        <v>0</v>
      </c>
      <c r="N14" s="7">
        <v>2440</v>
      </c>
      <c r="O14" s="5">
        <v>0</v>
      </c>
      <c r="P14" s="8">
        <v>1438</v>
      </c>
      <c r="Q14" s="5">
        <v>0</v>
      </c>
      <c r="R14" s="8">
        <v>425</v>
      </c>
      <c r="S14" s="5">
        <v>0</v>
      </c>
      <c r="T14" s="6">
        <v>0</v>
      </c>
      <c r="U14" s="5">
        <v>0</v>
      </c>
      <c r="V14" s="9">
        <v>1839</v>
      </c>
      <c r="W14" s="5">
        <v>0</v>
      </c>
      <c r="X14" s="8">
        <v>0</v>
      </c>
      <c r="Y14" s="12"/>
      <c r="Z14" s="10">
        <v>10</v>
      </c>
      <c r="AA14" s="12"/>
      <c r="AB14" s="10">
        <v>40</v>
      </c>
      <c r="AC14" s="11"/>
      <c r="AD14" s="8">
        <v>0</v>
      </c>
      <c r="AE14" s="12"/>
      <c r="AF14" s="3">
        <f t="shared" si="4"/>
        <v>26365</v>
      </c>
      <c r="AG14" s="3">
        <f t="shared" si="5"/>
        <v>0</v>
      </c>
      <c r="AH14" s="7">
        <v>23119</v>
      </c>
      <c r="AI14" s="12"/>
      <c r="AJ14" s="7">
        <v>0</v>
      </c>
      <c r="AK14" s="12"/>
      <c r="AL14" s="7">
        <v>926</v>
      </c>
      <c r="AM14" s="12"/>
      <c r="AN14" s="8">
        <v>2200</v>
      </c>
      <c r="AO14" s="12"/>
      <c r="AP14" s="8">
        <v>0</v>
      </c>
      <c r="AQ14" s="12"/>
      <c r="AR14" s="8">
        <v>0</v>
      </c>
      <c r="AS14" s="12"/>
      <c r="AT14" s="8">
        <v>120</v>
      </c>
      <c r="AU14" s="12"/>
      <c r="AV14" s="8">
        <v>0</v>
      </c>
      <c r="AW14" s="12"/>
      <c r="AX14" s="7">
        <v>121</v>
      </c>
      <c r="AY14" s="12"/>
      <c r="AZ14" s="7">
        <v>136</v>
      </c>
      <c r="BA14" s="12"/>
      <c r="BB14" s="8">
        <v>0</v>
      </c>
      <c r="BC14" s="12"/>
      <c r="BD14" s="3">
        <f t="shared" si="7"/>
        <v>8296</v>
      </c>
      <c r="BE14" s="3">
        <f t="shared" si="7"/>
        <v>0</v>
      </c>
      <c r="BF14" s="6">
        <v>1668</v>
      </c>
      <c r="BG14" s="12"/>
      <c r="BH14" s="8">
        <v>0</v>
      </c>
      <c r="BI14" s="12"/>
      <c r="BJ14" s="6">
        <v>4346</v>
      </c>
      <c r="BK14" s="12"/>
      <c r="BL14" s="8">
        <v>2282</v>
      </c>
      <c r="BM14" s="12"/>
    </row>
    <row r="15" spans="1:65" ht="15.75" customHeight="1">
      <c r="A15" s="1" t="s">
        <v>79</v>
      </c>
      <c r="B15" s="2">
        <v>22480</v>
      </c>
      <c r="C15" s="3">
        <f t="shared" si="0"/>
        <v>0</v>
      </c>
      <c r="D15" s="4">
        <f t="shared" si="1"/>
        <v>0</v>
      </c>
      <c r="E15" s="3"/>
      <c r="F15" s="3">
        <f t="shared" si="6"/>
        <v>9776</v>
      </c>
      <c r="G15" s="5">
        <f t="shared" si="2"/>
        <v>0</v>
      </c>
      <c r="H15" s="4">
        <f t="shared" si="3"/>
        <v>0</v>
      </c>
      <c r="I15" s="5"/>
      <c r="J15" s="6">
        <v>4018</v>
      </c>
      <c r="K15" s="5">
        <v>0</v>
      </c>
      <c r="L15" s="6">
        <v>2370</v>
      </c>
      <c r="M15" s="5">
        <v>0</v>
      </c>
      <c r="N15" s="7">
        <v>1781</v>
      </c>
      <c r="O15" s="5">
        <v>0</v>
      </c>
      <c r="P15" s="8">
        <v>372</v>
      </c>
      <c r="Q15" s="5">
        <v>0</v>
      </c>
      <c r="R15" s="8">
        <v>103</v>
      </c>
      <c r="S15" s="5">
        <v>0</v>
      </c>
      <c r="T15" s="6">
        <v>430</v>
      </c>
      <c r="U15" s="5">
        <v>0</v>
      </c>
      <c r="V15" s="6">
        <v>652</v>
      </c>
      <c r="W15" s="5">
        <v>0</v>
      </c>
      <c r="X15" s="8">
        <v>50</v>
      </c>
      <c r="Y15" s="3"/>
      <c r="Z15" s="10">
        <v>0</v>
      </c>
      <c r="AA15" s="3"/>
      <c r="AB15" s="10">
        <v>0</v>
      </c>
      <c r="AC15" s="11"/>
      <c r="AD15" s="2">
        <v>0</v>
      </c>
      <c r="AE15" s="3"/>
      <c r="AF15" s="3">
        <f t="shared" si="4"/>
        <v>11718</v>
      </c>
      <c r="AG15" s="3">
        <f t="shared" si="5"/>
        <v>0</v>
      </c>
      <c r="AH15" s="7">
        <v>11318</v>
      </c>
      <c r="AI15" s="3"/>
      <c r="AJ15" s="7">
        <v>0</v>
      </c>
      <c r="AK15" s="3"/>
      <c r="AL15" s="8">
        <v>0</v>
      </c>
      <c r="AM15" s="3"/>
      <c r="AN15" s="8">
        <v>200</v>
      </c>
      <c r="AO15" s="3"/>
      <c r="AP15" s="2">
        <v>0</v>
      </c>
      <c r="AQ15" s="3"/>
      <c r="AR15" s="8">
        <v>0</v>
      </c>
      <c r="AS15" s="3"/>
      <c r="AT15" s="8">
        <v>200</v>
      </c>
      <c r="AU15" s="3"/>
      <c r="AV15" s="2">
        <v>0</v>
      </c>
      <c r="AW15" s="3"/>
      <c r="AX15" s="7">
        <v>0</v>
      </c>
      <c r="AY15" s="3"/>
      <c r="AZ15" s="7">
        <v>7</v>
      </c>
      <c r="BA15" s="3"/>
      <c r="BB15" s="8">
        <v>0</v>
      </c>
      <c r="BC15" s="3"/>
      <c r="BD15" s="3">
        <f t="shared" si="7"/>
        <v>2773</v>
      </c>
      <c r="BE15" s="3">
        <f t="shared" si="7"/>
        <v>0</v>
      </c>
      <c r="BF15" s="6">
        <v>0</v>
      </c>
      <c r="BG15" s="3"/>
      <c r="BH15" s="2">
        <v>0</v>
      </c>
      <c r="BI15" s="3"/>
      <c r="BJ15" s="6">
        <v>846</v>
      </c>
      <c r="BK15" s="3"/>
      <c r="BL15" s="8">
        <v>1927</v>
      </c>
      <c r="BM15" s="3"/>
    </row>
    <row r="16" spans="1:65" ht="15" customHeight="1">
      <c r="A16" s="1" t="s">
        <v>80</v>
      </c>
      <c r="B16" s="2">
        <v>27714</v>
      </c>
      <c r="C16" s="3">
        <f t="shared" si="0"/>
        <v>0</v>
      </c>
      <c r="D16" s="4">
        <f t="shared" si="1"/>
        <v>0</v>
      </c>
      <c r="E16" s="3"/>
      <c r="F16" s="3">
        <f t="shared" si="6"/>
        <v>19024</v>
      </c>
      <c r="G16" s="5">
        <f t="shared" si="2"/>
        <v>0</v>
      </c>
      <c r="H16" s="4">
        <f t="shared" si="3"/>
        <v>0</v>
      </c>
      <c r="I16" s="5"/>
      <c r="J16" s="6">
        <v>13242</v>
      </c>
      <c r="K16" s="5">
        <v>0</v>
      </c>
      <c r="L16" s="6">
        <v>4719</v>
      </c>
      <c r="M16" s="5">
        <v>0</v>
      </c>
      <c r="N16" s="7">
        <v>185</v>
      </c>
      <c r="O16" s="5">
        <v>0</v>
      </c>
      <c r="P16" s="8">
        <v>300</v>
      </c>
      <c r="Q16" s="5">
        <v>0</v>
      </c>
      <c r="R16" s="8">
        <v>0</v>
      </c>
      <c r="S16" s="5">
        <v>0</v>
      </c>
      <c r="T16" s="6">
        <v>30</v>
      </c>
      <c r="U16" s="5">
        <v>0</v>
      </c>
      <c r="V16" s="6">
        <v>548</v>
      </c>
      <c r="W16" s="5">
        <v>0</v>
      </c>
      <c r="X16" s="8">
        <v>0</v>
      </c>
      <c r="Y16" s="3"/>
      <c r="Z16" s="10">
        <v>0</v>
      </c>
      <c r="AA16" s="3"/>
      <c r="AB16" s="10">
        <v>0</v>
      </c>
      <c r="AC16" s="11"/>
      <c r="AD16" s="2">
        <v>0</v>
      </c>
      <c r="AE16" s="3"/>
      <c r="AF16" s="3">
        <f t="shared" si="4"/>
        <v>11062</v>
      </c>
      <c r="AG16" s="3">
        <f t="shared" si="5"/>
        <v>0</v>
      </c>
      <c r="AH16" s="7">
        <v>8792</v>
      </c>
      <c r="AI16" s="3"/>
      <c r="AJ16" s="7">
        <v>0</v>
      </c>
      <c r="AK16" s="3"/>
      <c r="AL16" s="8">
        <v>0</v>
      </c>
      <c r="AM16" s="3"/>
      <c r="AN16" s="8">
        <v>1734</v>
      </c>
      <c r="AO16" s="3"/>
      <c r="AP16" s="2">
        <v>0</v>
      </c>
      <c r="AQ16" s="3"/>
      <c r="AR16" s="8">
        <v>0</v>
      </c>
      <c r="AS16" s="3"/>
      <c r="AT16" s="8">
        <v>536</v>
      </c>
      <c r="AU16" s="3"/>
      <c r="AV16" s="2">
        <v>0</v>
      </c>
      <c r="AW16" s="3"/>
      <c r="AX16" s="7">
        <v>0</v>
      </c>
      <c r="AY16" s="3"/>
      <c r="AZ16" s="7">
        <v>0</v>
      </c>
      <c r="BA16" s="3"/>
      <c r="BB16" s="8">
        <v>0</v>
      </c>
      <c r="BC16" s="3"/>
      <c r="BD16" s="3">
        <f t="shared" si="7"/>
        <v>341</v>
      </c>
      <c r="BE16" s="3">
        <f t="shared" si="7"/>
        <v>0</v>
      </c>
      <c r="BF16" s="6">
        <v>39</v>
      </c>
      <c r="BG16" s="3"/>
      <c r="BH16" s="2">
        <v>0</v>
      </c>
      <c r="BI16" s="3"/>
      <c r="BJ16" s="6">
        <v>6</v>
      </c>
      <c r="BK16" s="3"/>
      <c r="BL16" s="8">
        <v>296</v>
      </c>
      <c r="BM16" s="3"/>
    </row>
    <row r="17" spans="1:65" ht="16.5" customHeight="1">
      <c r="A17" s="1" t="s">
        <v>81</v>
      </c>
      <c r="B17" s="2">
        <v>23877</v>
      </c>
      <c r="C17" s="3">
        <f t="shared" si="0"/>
        <v>204</v>
      </c>
      <c r="D17" s="4">
        <f t="shared" si="1"/>
        <v>0.8543786907903003</v>
      </c>
      <c r="E17" s="3">
        <v>54</v>
      </c>
      <c r="F17" s="3">
        <f t="shared" si="6"/>
        <v>8390</v>
      </c>
      <c r="G17" s="5">
        <f t="shared" si="2"/>
        <v>204</v>
      </c>
      <c r="H17" s="4">
        <f t="shared" si="3"/>
        <v>2.431466030989273</v>
      </c>
      <c r="I17" s="5"/>
      <c r="J17" s="6">
        <v>397</v>
      </c>
      <c r="K17" s="5">
        <v>0</v>
      </c>
      <c r="L17" s="6">
        <v>5183</v>
      </c>
      <c r="M17" s="5">
        <v>204</v>
      </c>
      <c r="N17" s="7">
        <v>762</v>
      </c>
      <c r="O17" s="5">
        <v>0</v>
      </c>
      <c r="P17" s="8">
        <v>831</v>
      </c>
      <c r="Q17" s="5">
        <v>0</v>
      </c>
      <c r="R17" s="8">
        <v>1108</v>
      </c>
      <c r="S17" s="5">
        <v>0</v>
      </c>
      <c r="T17" s="6">
        <v>0</v>
      </c>
      <c r="U17" s="5">
        <v>0</v>
      </c>
      <c r="V17" s="6">
        <v>109</v>
      </c>
      <c r="W17" s="5">
        <v>0</v>
      </c>
      <c r="X17" s="8">
        <v>0</v>
      </c>
      <c r="Y17" s="12"/>
      <c r="Z17" s="10">
        <v>0</v>
      </c>
      <c r="AA17" s="12"/>
      <c r="AB17" s="10">
        <v>0</v>
      </c>
      <c r="AC17" s="11"/>
      <c r="AD17" s="2">
        <v>0</v>
      </c>
      <c r="AE17" s="12"/>
      <c r="AF17" s="3">
        <f t="shared" si="4"/>
        <v>13450</v>
      </c>
      <c r="AG17" s="3">
        <f t="shared" si="5"/>
        <v>0</v>
      </c>
      <c r="AH17" s="7">
        <v>12981</v>
      </c>
      <c r="AI17" s="12"/>
      <c r="AJ17" s="8">
        <v>0</v>
      </c>
      <c r="AK17" s="12"/>
      <c r="AL17" s="8">
        <v>429</v>
      </c>
      <c r="AM17" s="12"/>
      <c r="AN17" s="8">
        <v>0</v>
      </c>
      <c r="AO17" s="12"/>
      <c r="AP17" s="2">
        <v>0</v>
      </c>
      <c r="AQ17" s="12"/>
      <c r="AR17" s="8">
        <v>12</v>
      </c>
      <c r="AS17" s="12"/>
      <c r="AT17" s="8">
        <v>28</v>
      </c>
      <c r="AU17" s="12"/>
      <c r="AV17" s="2">
        <v>0</v>
      </c>
      <c r="AW17" s="12"/>
      <c r="AX17" s="7">
        <v>0</v>
      </c>
      <c r="AY17" s="12"/>
      <c r="AZ17" s="7">
        <v>0</v>
      </c>
      <c r="BA17" s="12"/>
      <c r="BB17" s="8">
        <v>0</v>
      </c>
      <c r="BC17" s="12"/>
      <c r="BD17" s="3">
        <f t="shared" si="7"/>
        <v>4958</v>
      </c>
      <c r="BE17" s="3">
        <f t="shared" si="7"/>
        <v>0</v>
      </c>
      <c r="BF17" s="6">
        <v>830</v>
      </c>
      <c r="BG17" s="12"/>
      <c r="BH17" s="2">
        <v>280</v>
      </c>
      <c r="BI17" s="12"/>
      <c r="BJ17" s="6">
        <v>594</v>
      </c>
      <c r="BK17" s="12"/>
      <c r="BL17" s="8">
        <v>3254</v>
      </c>
      <c r="BM17" s="12"/>
    </row>
    <row r="18" spans="1:65" ht="15" customHeight="1">
      <c r="A18" s="1" t="s">
        <v>82</v>
      </c>
      <c r="B18" s="2">
        <v>16297</v>
      </c>
      <c r="C18" s="3">
        <f t="shared" si="0"/>
        <v>0</v>
      </c>
      <c r="D18" s="4">
        <f t="shared" si="1"/>
        <v>0</v>
      </c>
      <c r="E18" s="3"/>
      <c r="F18" s="3">
        <f t="shared" si="6"/>
        <v>4797</v>
      </c>
      <c r="G18" s="5">
        <f t="shared" si="2"/>
        <v>0</v>
      </c>
      <c r="H18" s="4">
        <f t="shared" si="3"/>
        <v>0</v>
      </c>
      <c r="I18" s="5"/>
      <c r="J18" s="6">
        <v>490</v>
      </c>
      <c r="K18" s="5">
        <v>0</v>
      </c>
      <c r="L18" s="6">
        <v>1185</v>
      </c>
      <c r="M18" s="5">
        <v>0</v>
      </c>
      <c r="N18" s="7">
        <v>1473</v>
      </c>
      <c r="O18" s="5">
        <v>0</v>
      </c>
      <c r="P18" s="8">
        <v>240</v>
      </c>
      <c r="Q18" s="5">
        <v>0</v>
      </c>
      <c r="R18" s="8">
        <v>585</v>
      </c>
      <c r="S18" s="5">
        <v>0</v>
      </c>
      <c r="T18" s="6">
        <v>150</v>
      </c>
      <c r="U18" s="5">
        <v>0</v>
      </c>
      <c r="V18" s="9">
        <v>450</v>
      </c>
      <c r="W18" s="5">
        <v>0</v>
      </c>
      <c r="X18" s="8">
        <v>100</v>
      </c>
      <c r="Y18" s="3"/>
      <c r="Z18" s="10">
        <v>0</v>
      </c>
      <c r="AA18" s="3"/>
      <c r="AB18" s="10">
        <v>124</v>
      </c>
      <c r="AC18" s="11"/>
      <c r="AD18" s="8">
        <v>0</v>
      </c>
      <c r="AE18" s="3"/>
      <c r="AF18" s="3">
        <f t="shared" si="4"/>
        <v>10618</v>
      </c>
      <c r="AG18" s="3">
        <f t="shared" si="5"/>
        <v>0</v>
      </c>
      <c r="AH18" s="7">
        <v>9989</v>
      </c>
      <c r="AI18" s="3"/>
      <c r="AJ18" s="8">
        <v>0</v>
      </c>
      <c r="AK18" s="3"/>
      <c r="AL18" s="8">
        <v>0</v>
      </c>
      <c r="AM18" s="3"/>
      <c r="AN18" s="8">
        <v>0</v>
      </c>
      <c r="AO18" s="3"/>
      <c r="AP18" s="8">
        <v>0</v>
      </c>
      <c r="AQ18" s="3"/>
      <c r="AR18" s="8">
        <v>0</v>
      </c>
      <c r="AS18" s="3"/>
      <c r="AT18" s="8">
        <v>629</v>
      </c>
      <c r="AU18" s="3"/>
      <c r="AV18" s="8">
        <v>0</v>
      </c>
      <c r="AW18" s="3"/>
      <c r="AX18" s="7">
        <v>0</v>
      </c>
      <c r="AY18" s="3"/>
      <c r="AZ18" s="7">
        <v>0</v>
      </c>
      <c r="BA18" s="3"/>
      <c r="BB18" s="8">
        <v>0</v>
      </c>
      <c r="BC18" s="3"/>
      <c r="BD18" s="3">
        <f t="shared" si="7"/>
        <v>2657</v>
      </c>
      <c r="BE18" s="3">
        <f t="shared" si="7"/>
        <v>0</v>
      </c>
      <c r="BF18" s="6">
        <v>220</v>
      </c>
      <c r="BG18" s="3"/>
      <c r="BH18" s="8">
        <v>0</v>
      </c>
      <c r="BI18" s="3"/>
      <c r="BJ18" s="6">
        <v>405</v>
      </c>
      <c r="BK18" s="3"/>
      <c r="BL18" s="8">
        <v>2032</v>
      </c>
      <c r="BM18" s="3"/>
    </row>
    <row r="19" spans="1:65" ht="15.75" customHeight="1">
      <c r="A19" s="1" t="s">
        <v>83</v>
      </c>
      <c r="B19" s="2">
        <v>36038</v>
      </c>
      <c r="C19" s="3">
        <f t="shared" si="0"/>
        <v>0</v>
      </c>
      <c r="D19" s="4">
        <f t="shared" si="1"/>
        <v>0</v>
      </c>
      <c r="E19" s="3"/>
      <c r="F19" s="3">
        <f t="shared" si="6"/>
        <v>13158</v>
      </c>
      <c r="G19" s="5">
        <f t="shared" si="2"/>
        <v>0</v>
      </c>
      <c r="H19" s="4">
        <f t="shared" si="3"/>
        <v>0</v>
      </c>
      <c r="I19" s="5"/>
      <c r="J19" s="6">
        <v>495</v>
      </c>
      <c r="K19" s="5">
        <v>0</v>
      </c>
      <c r="L19" s="6">
        <v>11234</v>
      </c>
      <c r="M19" s="5">
        <v>0</v>
      </c>
      <c r="N19" s="7">
        <v>1219</v>
      </c>
      <c r="O19" s="5">
        <v>0</v>
      </c>
      <c r="P19" s="8">
        <v>0</v>
      </c>
      <c r="Q19" s="5">
        <v>0</v>
      </c>
      <c r="R19" s="8">
        <v>0</v>
      </c>
      <c r="S19" s="5">
        <v>0</v>
      </c>
      <c r="T19" s="6">
        <v>190</v>
      </c>
      <c r="U19" s="5">
        <v>0</v>
      </c>
      <c r="V19" s="9">
        <v>20</v>
      </c>
      <c r="W19" s="5">
        <v>0</v>
      </c>
      <c r="X19" s="8">
        <v>0</v>
      </c>
      <c r="Y19" s="3"/>
      <c r="Z19" s="10">
        <v>0</v>
      </c>
      <c r="AA19" s="3"/>
      <c r="AB19" s="10">
        <v>0</v>
      </c>
      <c r="AC19" s="11"/>
      <c r="AD19" s="2">
        <v>0</v>
      </c>
      <c r="AE19" s="12"/>
      <c r="AF19" s="3">
        <f t="shared" si="4"/>
        <v>20756</v>
      </c>
      <c r="AG19" s="3">
        <f t="shared" si="5"/>
        <v>0</v>
      </c>
      <c r="AH19" s="7">
        <v>20756</v>
      </c>
      <c r="AI19" s="12"/>
      <c r="AJ19" s="8">
        <v>0</v>
      </c>
      <c r="AK19" s="12"/>
      <c r="AL19" s="8">
        <v>0</v>
      </c>
      <c r="AM19" s="12"/>
      <c r="AN19" s="8">
        <v>0</v>
      </c>
      <c r="AO19" s="12"/>
      <c r="AP19" s="2">
        <v>0</v>
      </c>
      <c r="AQ19" s="12"/>
      <c r="AR19" s="8">
        <v>0</v>
      </c>
      <c r="AS19" s="12"/>
      <c r="AT19" s="8">
        <v>0</v>
      </c>
      <c r="AU19" s="12"/>
      <c r="AV19" s="2">
        <v>0</v>
      </c>
      <c r="AW19" s="12"/>
      <c r="AX19" s="7">
        <v>0</v>
      </c>
      <c r="AY19" s="12"/>
      <c r="AZ19" s="7">
        <v>0</v>
      </c>
      <c r="BA19" s="12"/>
      <c r="BB19" s="8">
        <v>0</v>
      </c>
      <c r="BC19" s="12"/>
      <c r="BD19" s="3">
        <f t="shared" si="7"/>
        <v>4974</v>
      </c>
      <c r="BE19" s="3">
        <f t="shared" si="7"/>
        <v>0</v>
      </c>
      <c r="BF19" s="6">
        <v>595</v>
      </c>
      <c r="BG19" s="12"/>
      <c r="BH19" s="2">
        <v>0</v>
      </c>
      <c r="BI19" s="12"/>
      <c r="BJ19" s="6">
        <v>1369</v>
      </c>
      <c r="BK19" s="12"/>
      <c r="BL19" s="8">
        <v>3010</v>
      </c>
      <c r="BM19" s="12"/>
    </row>
    <row r="20" spans="1:65" ht="15.75" customHeight="1">
      <c r="A20" s="1" t="s">
        <v>84</v>
      </c>
      <c r="B20" s="2">
        <v>16327</v>
      </c>
      <c r="C20" s="3">
        <f t="shared" si="0"/>
        <v>1578</v>
      </c>
      <c r="D20" s="4">
        <f t="shared" si="1"/>
        <v>9.664972132051204</v>
      </c>
      <c r="E20" s="3">
        <v>566</v>
      </c>
      <c r="F20" s="3">
        <f t="shared" si="6"/>
        <v>9861</v>
      </c>
      <c r="G20" s="5">
        <f t="shared" si="2"/>
        <v>1535</v>
      </c>
      <c r="H20" s="4">
        <f t="shared" si="3"/>
        <v>15.566372578845957</v>
      </c>
      <c r="I20" s="5">
        <v>0</v>
      </c>
      <c r="J20" s="6">
        <v>4770</v>
      </c>
      <c r="K20" s="5">
        <v>295</v>
      </c>
      <c r="L20" s="6">
        <v>3558</v>
      </c>
      <c r="M20" s="5">
        <v>1037</v>
      </c>
      <c r="N20" s="7">
        <v>724</v>
      </c>
      <c r="O20" s="5">
        <v>203</v>
      </c>
      <c r="P20" s="8">
        <v>0</v>
      </c>
      <c r="Q20" s="5">
        <v>0</v>
      </c>
      <c r="R20" s="8">
        <v>0</v>
      </c>
      <c r="S20" s="5">
        <v>0</v>
      </c>
      <c r="T20" s="6">
        <v>467</v>
      </c>
      <c r="U20" s="5">
        <v>0</v>
      </c>
      <c r="V20" s="6">
        <v>282</v>
      </c>
      <c r="W20" s="5">
        <v>0</v>
      </c>
      <c r="X20" s="8">
        <v>0</v>
      </c>
      <c r="Y20" s="12"/>
      <c r="Z20" s="10">
        <v>60</v>
      </c>
      <c r="AA20" s="12"/>
      <c r="AB20" s="10">
        <v>0</v>
      </c>
      <c r="AC20" s="11"/>
      <c r="AD20" s="8">
        <v>0</v>
      </c>
      <c r="AE20" s="12"/>
      <c r="AF20" s="3">
        <f t="shared" si="4"/>
        <v>4188</v>
      </c>
      <c r="AG20" s="3">
        <f t="shared" si="5"/>
        <v>0</v>
      </c>
      <c r="AH20" s="7">
        <v>3953</v>
      </c>
      <c r="AI20" s="12"/>
      <c r="AJ20" s="8">
        <v>0</v>
      </c>
      <c r="AK20" s="12"/>
      <c r="AL20" s="8">
        <v>0</v>
      </c>
      <c r="AM20" s="12"/>
      <c r="AN20" s="8">
        <v>0</v>
      </c>
      <c r="AO20" s="12"/>
      <c r="AP20" s="8">
        <v>0</v>
      </c>
      <c r="AQ20" s="12"/>
      <c r="AR20" s="8">
        <v>0</v>
      </c>
      <c r="AS20" s="12"/>
      <c r="AT20" s="8">
        <v>235</v>
      </c>
      <c r="AU20" s="12"/>
      <c r="AV20" s="8">
        <v>0</v>
      </c>
      <c r="AW20" s="12"/>
      <c r="AX20" s="7">
        <v>1</v>
      </c>
      <c r="AY20" s="12"/>
      <c r="AZ20" s="7">
        <v>1</v>
      </c>
      <c r="BA20" s="12"/>
      <c r="BB20" s="8">
        <v>1</v>
      </c>
      <c r="BC20" s="12"/>
      <c r="BD20" s="3">
        <f t="shared" si="7"/>
        <v>4416</v>
      </c>
      <c r="BE20" s="3">
        <f t="shared" si="7"/>
        <v>43</v>
      </c>
      <c r="BF20" s="6">
        <v>623</v>
      </c>
      <c r="BG20" s="12"/>
      <c r="BH20" s="8">
        <v>643</v>
      </c>
      <c r="BI20" s="12"/>
      <c r="BJ20" s="6">
        <v>1577</v>
      </c>
      <c r="BK20" s="12">
        <v>43</v>
      </c>
      <c r="BL20" s="8">
        <v>1573</v>
      </c>
      <c r="BM20" s="12">
        <v>0</v>
      </c>
    </row>
    <row r="21" spans="1:65" ht="15.75" customHeight="1">
      <c r="A21" s="1" t="s">
        <v>85</v>
      </c>
      <c r="B21" s="2">
        <v>24400</v>
      </c>
      <c r="C21" s="3">
        <f t="shared" si="0"/>
        <v>88</v>
      </c>
      <c r="D21" s="4">
        <f t="shared" si="1"/>
        <v>0.36065573770491804</v>
      </c>
      <c r="E21" s="3">
        <v>88</v>
      </c>
      <c r="F21" s="3">
        <f t="shared" si="6"/>
        <v>11006</v>
      </c>
      <c r="G21" s="5">
        <f t="shared" si="2"/>
        <v>88</v>
      </c>
      <c r="H21" s="4">
        <f t="shared" si="3"/>
        <v>0.7995638742504089</v>
      </c>
      <c r="I21" s="5"/>
      <c r="J21" s="6">
        <v>1913</v>
      </c>
      <c r="K21" s="5">
        <v>0</v>
      </c>
      <c r="L21" s="6">
        <v>5249</v>
      </c>
      <c r="M21" s="5">
        <v>0</v>
      </c>
      <c r="N21" s="7">
        <v>2236</v>
      </c>
      <c r="O21" s="5">
        <v>88</v>
      </c>
      <c r="P21" s="8">
        <v>25</v>
      </c>
      <c r="Q21" s="5">
        <v>0</v>
      </c>
      <c r="R21" s="8">
        <v>518</v>
      </c>
      <c r="S21" s="5">
        <v>0</v>
      </c>
      <c r="T21" s="6">
        <v>241</v>
      </c>
      <c r="U21" s="5">
        <v>0</v>
      </c>
      <c r="V21" s="6">
        <v>0</v>
      </c>
      <c r="W21" s="5">
        <v>0</v>
      </c>
      <c r="X21" s="8">
        <v>0</v>
      </c>
      <c r="Y21" s="3"/>
      <c r="Z21" s="10">
        <v>0</v>
      </c>
      <c r="AA21" s="3"/>
      <c r="AB21" s="10">
        <v>0</v>
      </c>
      <c r="AC21" s="11"/>
      <c r="AD21" s="8">
        <v>824</v>
      </c>
      <c r="AE21" s="12"/>
      <c r="AF21" s="3">
        <f t="shared" si="4"/>
        <v>10239</v>
      </c>
      <c r="AG21" s="3">
        <f t="shared" si="5"/>
        <v>0</v>
      </c>
      <c r="AH21" s="7">
        <v>9081</v>
      </c>
      <c r="AI21" s="12"/>
      <c r="AJ21" s="8">
        <v>0</v>
      </c>
      <c r="AK21" s="12"/>
      <c r="AL21" s="8">
        <v>0</v>
      </c>
      <c r="AM21" s="12"/>
      <c r="AN21" s="8">
        <v>0</v>
      </c>
      <c r="AO21" s="12"/>
      <c r="AP21" s="8">
        <v>0</v>
      </c>
      <c r="AQ21" s="12"/>
      <c r="AR21" s="8">
        <v>381</v>
      </c>
      <c r="AS21" s="12"/>
      <c r="AT21" s="8">
        <v>677</v>
      </c>
      <c r="AU21" s="12"/>
      <c r="AV21" s="8">
        <v>100</v>
      </c>
      <c r="AW21" s="12"/>
      <c r="AX21" s="7">
        <v>2</v>
      </c>
      <c r="AY21" s="12"/>
      <c r="AZ21" s="7">
        <v>1</v>
      </c>
      <c r="BA21" s="12"/>
      <c r="BB21" s="8">
        <v>5</v>
      </c>
      <c r="BC21" s="12"/>
      <c r="BD21" s="3">
        <f t="shared" si="7"/>
        <v>4918</v>
      </c>
      <c r="BE21" s="3">
        <f t="shared" si="7"/>
        <v>0</v>
      </c>
      <c r="BF21" s="6">
        <v>628</v>
      </c>
      <c r="BG21" s="12"/>
      <c r="BH21" s="8">
        <v>0</v>
      </c>
      <c r="BI21" s="12"/>
      <c r="BJ21" s="6">
        <v>2147</v>
      </c>
      <c r="BK21" s="12"/>
      <c r="BL21" s="8">
        <v>2143</v>
      </c>
      <c r="BM21" s="12"/>
    </row>
    <row r="22" spans="1:65" ht="15.75" customHeight="1">
      <c r="A22" s="1" t="s">
        <v>86</v>
      </c>
      <c r="B22" s="2">
        <v>32517</v>
      </c>
      <c r="C22" s="3">
        <f t="shared" si="0"/>
        <v>0</v>
      </c>
      <c r="D22" s="4">
        <f t="shared" si="1"/>
        <v>0</v>
      </c>
      <c r="E22" s="3"/>
      <c r="F22" s="3">
        <f t="shared" si="6"/>
        <v>17814</v>
      </c>
      <c r="G22" s="5">
        <f t="shared" si="2"/>
        <v>0</v>
      </c>
      <c r="H22" s="4">
        <f t="shared" si="3"/>
        <v>0</v>
      </c>
      <c r="I22" s="5"/>
      <c r="J22" s="6">
        <v>2512</v>
      </c>
      <c r="K22" s="5">
        <v>0</v>
      </c>
      <c r="L22" s="6">
        <v>12174</v>
      </c>
      <c r="M22" s="5">
        <v>0</v>
      </c>
      <c r="N22" s="7">
        <v>1111</v>
      </c>
      <c r="O22" s="5">
        <v>0</v>
      </c>
      <c r="P22" s="8">
        <v>99</v>
      </c>
      <c r="Q22" s="5">
        <v>0</v>
      </c>
      <c r="R22" s="8">
        <v>371</v>
      </c>
      <c r="S22" s="5">
        <v>0</v>
      </c>
      <c r="T22" s="6">
        <v>687</v>
      </c>
      <c r="U22" s="5">
        <v>0</v>
      </c>
      <c r="V22" s="9">
        <v>556</v>
      </c>
      <c r="W22" s="5">
        <v>0</v>
      </c>
      <c r="X22" s="8">
        <v>304</v>
      </c>
      <c r="Y22" s="3"/>
      <c r="Z22" s="10">
        <v>0</v>
      </c>
      <c r="AA22" s="3"/>
      <c r="AB22" s="10">
        <v>0</v>
      </c>
      <c r="AC22" s="11"/>
      <c r="AD22" s="8">
        <v>0</v>
      </c>
      <c r="AE22" s="12"/>
      <c r="AF22" s="3">
        <f t="shared" si="4"/>
        <v>12675</v>
      </c>
      <c r="AG22" s="3">
        <f t="shared" si="5"/>
        <v>0</v>
      </c>
      <c r="AH22" s="7">
        <v>12061</v>
      </c>
      <c r="AI22" s="12"/>
      <c r="AJ22" s="8">
        <v>0</v>
      </c>
      <c r="AK22" s="12"/>
      <c r="AL22" s="8">
        <v>541</v>
      </c>
      <c r="AM22" s="12"/>
      <c r="AN22" s="8">
        <v>0</v>
      </c>
      <c r="AO22" s="12"/>
      <c r="AP22" s="8">
        <v>0</v>
      </c>
      <c r="AQ22" s="12"/>
      <c r="AR22" s="8">
        <v>73</v>
      </c>
      <c r="AS22" s="12"/>
      <c r="AT22" s="8">
        <v>0</v>
      </c>
      <c r="AU22" s="12"/>
      <c r="AV22" s="8">
        <v>0</v>
      </c>
      <c r="AW22" s="12"/>
      <c r="AX22" s="7">
        <v>195</v>
      </c>
      <c r="AY22" s="12"/>
      <c r="AZ22" s="7">
        <v>29</v>
      </c>
      <c r="BA22" s="12"/>
      <c r="BB22" s="8">
        <v>0</v>
      </c>
      <c r="BC22" s="12"/>
      <c r="BD22" s="3">
        <f t="shared" si="7"/>
        <v>3022</v>
      </c>
      <c r="BE22" s="3">
        <f t="shared" si="7"/>
        <v>0</v>
      </c>
      <c r="BF22" s="6">
        <v>165</v>
      </c>
      <c r="BG22" s="12"/>
      <c r="BH22" s="8">
        <v>0</v>
      </c>
      <c r="BI22" s="12"/>
      <c r="BJ22" s="6">
        <v>1639</v>
      </c>
      <c r="BK22" s="12"/>
      <c r="BL22" s="8">
        <v>1218</v>
      </c>
      <c r="BM22" s="12"/>
    </row>
    <row r="23" spans="1:65" ht="15">
      <c r="A23" s="1" t="s">
        <v>87</v>
      </c>
      <c r="B23" s="2">
        <v>22252</v>
      </c>
      <c r="C23" s="3">
        <f t="shared" si="0"/>
        <v>0</v>
      </c>
      <c r="D23" s="4">
        <f t="shared" si="1"/>
        <v>0</v>
      </c>
      <c r="E23" s="3"/>
      <c r="F23" s="3">
        <f t="shared" si="6"/>
        <v>15591</v>
      </c>
      <c r="G23" s="5">
        <f t="shared" si="2"/>
        <v>0</v>
      </c>
      <c r="H23" s="4">
        <f t="shared" si="3"/>
        <v>0</v>
      </c>
      <c r="I23" s="5"/>
      <c r="J23" s="6">
        <v>9396</v>
      </c>
      <c r="K23" s="5">
        <v>0</v>
      </c>
      <c r="L23" s="6">
        <v>4757</v>
      </c>
      <c r="M23" s="5">
        <v>0</v>
      </c>
      <c r="N23" s="7">
        <v>1058</v>
      </c>
      <c r="O23" s="5">
        <v>0</v>
      </c>
      <c r="P23" s="8">
        <v>0</v>
      </c>
      <c r="Q23" s="5">
        <v>0</v>
      </c>
      <c r="R23" s="8">
        <v>0</v>
      </c>
      <c r="S23" s="5">
        <v>0</v>
      </c>
      <c r="T23" s="6">
        <v>100</v>
      </c>
      <c r="U23" s="5">
        <v>0</v>
      </c>
      <c r="V23" s="9">
        <v>280</v>
      </c>
      <c r="W23" s="5">
        <v>0</v>
      </c>
      <c r="X23" s="8">
        <v>0</v>
      </c>
      <c r="Y23" s="12"/>
      <c r="Z23" s="10">
        <v>0</v>
      </c>
      <c r="AA23" s="12"/>
      <c r="AB23" s="10">
        <v>0</v>
      </c>
      <c r="AC23" s="11"/>
      <c r="AD23" s="8">
        <v>0</v>
      </c>
      <c r="AE23" s="12"/>
      <c r="AF23" s="3">
        <f t="shared" si="4"/>
        <v>3591</v>
      </c>
      <c r="AG23" s="3">
        <f t="shared" si="5"/>
        <v>0</v>
      </c>
      <c r="AH23" s="7">
        <v>1972</v>
      </c>
      <c r="AI23" s="12"/>
      <c r="AJ23" s="8">
        <v>0</v>
      </c>
      <c r="AK23" s="12"/>
      <c r="AL23" s="8">
        <v>680</v>
      </c>
      <c r="AM23" s="12"/>
      <c r="AN23" s="8">
        <v>939</v>
      </c>
      <c r="AO23" s="12"/>
      <c r="AP23" s="8">
        <v>0</v>
      </c>
      <c r="AQ23" s="12"/>
      <c r="AR23" s="8">
        <v>0</v>
      </c>
      <c r="AS23" s="12"/>
      <c r="AT23" s="8">
        <v>0</v>
      </c>
      <c r="AU23" s="12"/>
      <c r="AV23" s="8">
        <v>0</v>
      </c>
      <c r="AW23" s="12"/>
      <c r="AX23" s="7">
        <v>0</v>
      </c>
      <c r="AY23" s="12"/>
      <c r="AZ23" s="7">
        <v>7</v>
      </c>
      <c r="BA23" s="12"/>
      <c r="BB23" s="8">
        <v>0</v>
      </c>
      <c r="BC23" s="12"/>
      <c r="BD23" s="3">
        <f t="shared" si="7"/>
        <v>5930</v>
      </c>
      <c r="BE23" s="3">
        <f t="shared" si="7"/>
        <v>0</v>
      </c>
      <c r="BF23" s="6">
        <v>894</v>
      </c>
      <c r="BG23" s="12"/>
      <c r="BH23" s="8">
        <v>0</v>
      </c>
      <c r="BI23" s="12"/>
      <c r="BJ23" s="6">
        <v>2097</v>
      </c>
      <c r="BK23" s="12"/>
      <c r="BL23" s="8">
        <v>2939</v>
      </c>
      <c r="BM23" s="12"/>
    </row>
    <row r="24" spans="1:65" ht="15.75" customHeight="1">
      <c r="A24" s="1" t="s">
        <v>88</v>
      </c>
      <c r="B24" s="2">
        <v>12260</v>
      </c>
      <c r="C24" s="3">
        <f t="shared" si="0"/>
        <v>0</v>
      </c>
      <c r="D24" s="4">
        <f t="shared" si="1"/>
        <v>0</v>
      </c>
      <c r="E24" s="3"/>
      <c r="F24" s="3">
        <f t="shared" si="6"/>
        <v>8645</v>
      </c>
      <c r="G24" s="5">
        <f t="shared" si="2"/>
        <v>0</v>
      </c>
      <c r="H24" s="4">
        <f t="shared" si="3"/>
        <v>0</v>
      </c>
      <c r="I24" s="5"/>
      <c r="J24" s="6">
        <v>3088</v>
      </c>
      <c r="K24" s="5">
        <v>0</v>
      </c>
      <c r="L24" s="6">
        <v>4214</v>
      </c>
      <c r="M24" s="5">
        <v>0</v>
      </c>
      <c r="N24" s="7">
        <v>1193</v>
      </c>
      <c r="O24" s="5">
        <v>0</v>
      </c>
      <c r="P24" s="8">
        <v>0</v>
      </c>
      <c r="Q24" s="5">
        <v>0</v>
      </c>
      <c r="R24" s="8">
        <v>0</v>
      </c>
      <c r="S24" s="5">
        <v>0</v>
      </c>
      <c r="T24" s="6">
        <v>0</v>
      </c>
      <c r="U24" s="5">
        <v>0</v>
      </c>
      <c r="V24" s="8">
        <v>0</v>
      </c>
      <c r="W24" s="5">
        <v>0</v>
      </c>
      <c r="X24" s="8">
        <v>150</v>
      </c>
      <c r="Y24" s="3"/>
      <c r="Z24" s="10">
        <v>0</v>
      </c>
      <c r="AA24" s="3"/>
      <c r="AB24" s="10">
        <v>0</v>
      </c>
      <c r="AC24" s="11"/>
      <c r="AD24" s="8">
        <v>0</v>
      </c>
      <c r="AE24" s="12"/>
      <c r="AF24" s="3">
        <f t="shared" si="4"/>
        <v>3167</v>
      </c>
      <c r="AG24" s="3">
        <f t="shared" si="5"/>
        <v>0</v>
      </c>
      <c r="AH24" s="7">
        <v>3167</v>
      </c>
      <c r="AI24" s="12"/>
      <c r="AJ24" s="8">
        <v>0</v>
      </c>
      <c r="AK24" s="12"/>
      <c r="AL24" s="8">
        <v>0</v>
      </c>
      <c r="AM24" s="12"/>
      <c r="AN24" s="8">
        <v>0</v>
      </c>
      <c r="AO24" s="12"/>
      <c r="AP24" s="8">
        <v>0</v>
      </c>
      <c r="AQ24" s="12"/>
      <c r="AR24" s="8">
        <v>0</v>
      </c>
      <c r="AS24" s="12"/>
      <c r="AT24" s="8">
        <v>0</v>
      </c>
      <c r="AU24" s="12"/>
      <c r="AV24" s="8">
        <v>0</v>
      </c>
      <c r="AW24" s="12"/>
      <c r="AX24" s="7">
        <v>0</v>
      </c>
      <c r="AY24" s="12"/>
      <c r="AZ24" s="7">
        <v>0</v>
      </c>
      <c r="BA24" s="12"/>
      <c r="BB24" s="8">
        <v>0</v>
      </c>
      <c r="BC24" s="12"/>
      <c r="BD24" s="3">
        <f t="shared" si="7"/>
        <v>3722</v>
      </c>
      <c r="BE24" s="3">
        <f t="shared" si="7"/>
        <v>0</v>
      </c>
      <c r="BF24" s="6">
        <v>0</v>
      </c>
      <c r="BG24" s="12"/>
      <c r="BH24" s="8">
        <v>0</v>
      </c>
      <c r="BI24" s="12"/>
      <c r="BJ24" s="6">
        <v>473</v>
      </c>
      <c r="BK24" s="12"/>
      <c r="BL24" s="8">
        <v>3249</v>
      </c>
      <c r="BM24" s="12"/>
    </row>
    <row r="25" spans="1:65" ht="14.25" customHeight="1">
      <c r="A25" s="1" t="s">
        <v>89</v>
      </c>
      <c r="B25" s="2">
        <v>44510</v>
      </c>
      <c r="C25" s="3">
        <f t="shared" si="0"/>
        <v>647</v>
      </c>
      <c r="D25" s="4">
        <f t="shared" si="1"/>
        <v>1.453605931251404</v>
      </c>
      <c r="E25" s="3">
        <v>180</v>
      </c>
      <c r="F25" s="3">
        <f t="shared" si="6"/>
        <v>21647</v>
      </c>
      <c r="G25" s="5">
        <f t="shared" si="2"/>
        <v>147</v>
      </c>
      <c r="H25" s="4">
        <f t="shared" si="3"/>
        <v>0.6790779322769899</v>
      </c>
      <c r="I25" s="5"/>
      <c r="J25" s="6">
        <v>6347</v>
      </c>
      <c r="K25" s="5">
        <v>0</v>
      </c>
      <c r="L25" s="6">
        <v>11118</v>
      </c>
      <c r="M25" s="5">
        <v>100</v>
      </c>
      <c r="N25" s="7">
        <v>1371</v>
      </c>
      <c r="O25" s="5">
        <v>47</v>
      </c>
      <c r="P25" s="8">
        <v>312</v>
      </c>
      <c r="Q25" s="5">
        <v>0</v>
      </c>
      <c r="R25" s="8">
        <v>1</v>
      </c>
      <c r="S25" s="5">
        <v>0</v>
      </c>
      <c r="T25" s="6">
        <v>63</v>
      </c>
      <c r="U25" s="5">
        <v>0</v>
      </c>
      <c r="V25" s="8">
        <v>2330</v>
      </c>
      <c r="W25" s="5">
        <v>0</v>
      </c>
      <c r="X25" s="8">
        <v>105</v>
      </c>
      <c r="Y25" s="3"/>
      <c r="Z25" s="10">
        <v>0</v>
      </c>
      <c r="AA25" s="3"/>
      <c r="AB25" s="10">
        <v>0</v>
      </c>
      <c r="AC25" s="11"/>
      <c r="AD25" s="2">
        <v>0</v>
      </c>
      <c r="AE25" s="12"/>
      <c r="AF25" s="3">
        <f t="shared" si="4"/>
        <v>17234</v>
      </c>
      <c r="AG25" s="3">
        <f t="shared" si="5"/>
        <v>500</v>
      </c>
      <c r="AH25" s="7">
        <v>9888</v>
      </c>
      <c r="AI25" s="12"/>
      <c r="AJ25" s="8">
        <v>1471</v>
      </c>
      <c r="AK25" s="12"/>
      <c r="AL25" s="8">
        <v>1477</v>
      </c>
      <c r="AM25" s="12"/>
      <c r="AN25" s="8">
        <v>3169</v>
      </c>
      <c r="AO25" s="12"/>
      <c r="AP25" s="2">
        <v>0</v>
      </c>
      <c r="AQ25" s="12"/>
      <c r="AR25" s="8">
        <v>155</v>
      </c>
      <c r="AS25" s="12"/>
      <c r="AT25" s="8">
        <v>1074</v>
      </c>
      <c r="AU25" s="12">
        <v>500</v>
      </c>
      <c r="AV25" s="2">
        <v>0</v>
      </c>
      <c r="AW25" s="12"/>
      <c r="AX25" s="7">
        <v>53</v>
      </c>
      <c r="AY25" s="12"/>
      <c r="AZ25" s="7">
        <v>42</v>
      </c>
      <c r="BA25" s="12"/>
      <c r="BB25" s="8">
        <v>0</v>
      </c>
      <c r="BC25" s="12"/>
      <c r="BD25" s="3">
        <f t="shared" si="7"/>
        <v>8338</v>
      </c>
      <c r="BE25" s="3">
        <f t="shared" si="7"/>
        <v>0</v>
      </c>
      <c r="BF25" s="6">
        <v>1510</v>
      </c>
      <c r="BG25" s="12"/>
      <c r="BH25" s="2">
        <v>0</v>
      </c>
      <c r="BI25" s="12"/>
      <c r="BJ25" s="6">
        <v>2361</v>
      </c>
      <c r="BK25" s="12"/>
      <c r="BL25" s="8">
        <v>4467</v>
      </c>
      <c r="BM25" s="12"/>
    </row>
    <row r="26" spans="1:65" ht="15.75" customHeight="1">
      <c r="A26" s="1" t="s">
        <v>90</v>
      </c>
      <c r="B26" s="2">
        <v>68013</v>
      </c>
      <c r="C26" s="3">
        <f t="shared" si="0"/>
        <v>1060</v>
      </c>
      <c r="D26" s="4">
        <f t="shared" si="1"/>
        <v>1.558525575992825</v>
      </c>
      <c r="E26" s="3">
        <v>320</v>
      </c>
      <c r="F26" s="3">
        <f t="shared" si="6"/>
        <v>47148</v>
      </c>
      <c r="G26" s="5">
        <f t="shared" si="2"/>
        <v>1030</v>
      </c>
      <c r="H26" s="4">
        <f t="shared" si="3"/>
        <v>2.184610163739713</v>
      </c>
      <c r="I26" s="5"/>
      <c r="J26" s="6">
        <v>30534</v>
      </c>
      <c r="K26" s="5">
        <v>320</v>
      </c>
      <c r="L26" s="6">
        <v>15160</v>
      </c>
      <c r="M26" s="5">
        <v>640</v>
      </c>
      <c r="N26" s="7">
        <v>810</v>
      </c>
      <c r="O26" s="5">
        <v>70</v>
      </c>
      <c r="P26" s="8">
        <v>0</v>
      </c>
      <c r="Q26" s="5">
        <v>0</v>
      </c>
      <c r="R26" s="8">
        <v>0</v>
      </c>
      <c r="S26" s="5">
        <v>0</v>
      </c>
      <c r="T26" s="6">
        <v>163</v>
      </c>
      <c r="U26" s="5">
        <v>0</v>
      </c>
      <c r="V26" s="8">
        <v>481</v>
      </c>
      <c r="W26" s="5">
        <v>0</v>
      </c>
      <c r="X26" s="8">
        <v>0</v>
      </c>
      <c r="Y26" s="12"/>
      <c r="Z26" s="10">
        <v>0</v>
      </c>
      <c r="AA26" s="12"/>
      <c r="AB26" s="10">
        <v>0</v>
      </c>
      <c r="AC26" s="11"/>
      <c r="AD26" s="2">
        <v>0</v>
      </c>
      <c r="AE26" s="3"/>
      <c r="AF26" s="3">
        <f t="shared" si="4"/>
        <v>17506</v>
      </c>
      <c r="AG26" s="3">
        <f t="shared" si="5"/>
        <v>0</v>
      </c>
      <c r="AH26" s="7">
        <v>8797</v>
      </c>
      <c r="AI26" s="3"/>
      <c r="AJ26" s="8">
        <v>7008</v>
      </c>
      <c r="AK26" s="3"/>
      <c r="AL26" s="8">
        <v>471</v>
      </c>
      <c r="AM26" s="3"/>
      <c r="AN26" s="8">
        <v>1180</v>
      </c>
      <c r="AO26" s="3"/>
      <c r="AP26" s="2">
        <v>0</v>
      </c>
      <c r="AQ26" s="3"/>
      <c r="AR26" s="8">
        <v>0</v>
      </c>
      <c r="AS26" s="3"/>
      <c r="AT26" s="8">
        <v>0</v>
      </c>
      <c r="AU26" s="3"/>
      <c r="AV26" s="2">
        <v>50</v>
      </c>
      <c r="AW26" s="3"/>
      <c r="AX26" s="7">
        <v>528</v>
      </c>
      <c r="AY26" s="3"/>
      <c r="AZ26" s="7">
        <v>123</v>
      </c>
      <c r="BA26" s="3"/>
      <c r="BB26" s="8">
        <v>0</v>
      </c>
      <c r="BC26" s="3"/>
      <c r="BD26" s="3">
        <f t="shared" si="7"/>
        <v>3852</v>
      </c>
      <c r="BE26" s="3">
        <f t="shared" si="7"/>
        <v>30</v>
      </c>
      <c r="BF26" s="6">
        <v>0</v>
      </c>
      <c r="BG26" s="3"/>
      <c r="BH26" s="2">
        <v>50</v>
      </c>
      <c r="BI26" s="3"/>
      <c r="BJ26" s="6">
        <v>1162</v>
      </c>
      <c r="BK26" s="3"/>
      <c r="BL26" s="8">
        <v>2640</v>
      </c>
      <c r="BM26" s="3">
        <v>30</v>
      </c>
    </row>
    <row r="27" spans="1:65" ht="15.75" customHeight="1">
      <c r="A27" s="1" t="s">
        <v>91</v>
      </c>
      <c r="B27" s="2">
        <v>64678</v>
      </c>
      <c r="C27" s="3">
        <f t="shared" si="0"/>
        <v>300</v>
      </c>
      <c r="D27" s="4">
        <f t="shared" si="1"/>
        <v>0.46383623488666936</v>
      </c>
      <c r="E27" s="3">
        <v>250</v>
      </c>
      <c r="F27" s="3">
        <f t="shared" si="6"/>
        <v>25372</v>
      </c>
      <c r="G27" s="3">
        <f>K27+M27+O27+Q27+S27+U27+W27+Y27+AC27+AE27+AA27</f>
        <v>250</v>
      </c>
      <c r="H27" s="4">
        <f t="shared" si="3"/>
        <v>0.985338168059278</v>
      </c>
      <c r="I27" s="5"/>
      <c r="J27" s="6">
        <v>1836</v>
      </c>
      <c r="K27" s="5">
        <v>0</v>
      </c>
      <c r="L27" s="6">
        <v>19256</v>
      </c>
      <c r="M27" s="3">
        <v>0</v>
      </c>
      <c r="N27" s="8">
        <v>769</v>
      </c>
      <c r="O27" s="3">
        <v>250</v>
      </c>
      <c r="P27" s="8">
        <v>2281</v>
      </c>
      <c r="Q27" s="3">
        <v>0</v>
      </c>
      <c r="R27" s="8">
        <v>1</v>
      </c>
      <c r="S27" s="3">
        <v>0</v>
      </c>
      <c r="T27" s="10">
        <v>460</v>
      </c>
      <c r="U27" s="3">
        <v>0</v>
      </c>
      <c r="V27" s="2">
        <v>569</v>
      </c>
      <c r="W27" s="3">
        <v>0</v>
      </c>
      <c r="X27" s="8">
        <v>200</v>
      </c>
      <c r="Y27" s="3">
        <v>0</v>
      </c>
      <c r="Z27" s="10">
        <v>0</v>
      </c>
      <c r="AA27" s="3">
        <v>0</v>
      </c>
      <c r="AB27" s="10">
        <v>0</v>
      </c>
      <c r="AC27" s="11">
        <v>0</v>
      </c>
      <c r="AD27" s="2">
        <v>0</v>
      </c>
      <c r="AE27" s="3">
        <v>0</v>
      </c>
      <c r="AF27" s="3">
        <f t="shared" si="4"/>
        <v>30875</v>
      </c>
      <c r="AG27" s="3">
        <f t="shared" si="5"/>
        <v>50</v>
      </c>
      <c r="AH27" s="7">
        <v>24918</v>
      </c>
      <c r="AI27" s="3"/>
      <c r="AJ27" s="8">
        <v>759</v>
      </c>
      <c r="AK27" s="3"/>
      <c r="AL27" s="8">
        <v>2961</v>
      </c>
      <c r="AM27" s="3"/>
      <c r="AN27" s="8">
        <v>2182</v>
      </c>
      <c r="AO27" s="3"/>
      <c r="AP27" s="2">
        <v>82</v>
      </c>
      <c r="AQ27" s="3"/>
      <c r="AR27" s="8">
        <v>55</v>
      </c>
      <c r="AS27" s="3">
        <v>50</v>
      </c>
      <c r="AT27" s="8">
        <v>0</v>
      </c>
      <c r="AU27" s="3"/>
      <c r="AV27" s="2">
        <v>0</v>
      </c>
      <c r="AW27" s="3"/>
      <c r="AX27" s="7">
        <v>35</v>
      </c>
      <c r="AY27" s="3"/>
      <c r="AZ27" s="7">
        <v>0</v>
      </c>
      <c r="BA27" s="3"/>
      <c r="BB27" s="8">
        <v>0</v>
      </c>
      <c r="BC27" s="3"/>
      <c r="BD27" s="3">
        <f t="shared" si="7"/>
        <v>12254</v>
      </c>
      <c r="BE27" s="3">
        <f t="shared" si="7"/>
        <v>0</v>
      </c>
      <c r="BF27" s="6">
        <v>2614</v>
      </c>
      <c r="BG27" s="3"/>
      <c r="BH27" s="2">
        <v>200</v>
      </c>
      <c r="BI27" s="3"/>
      <c r="BJ27" s="6">
        <v>5287</v>
      </c>
      <c r="BK27" s="3"/>
      <c r="BL27" s="8">
        <v>4153</v>
      </c>
      <c r="BM27" s="3"/>
    </row>
    <row r="28" spans="1:65" ht="14.25">
      <c r="A28" s="73" t="s">
        <v>92</v>
      </c>
      <c r="B28" s="74">
        <f>SUM(B7:B27)</f>
        <v>662308</v>
      </c>
      <c r="C28" s="74">
        <f>SUM(C7:C27)</f>
        <v>4197</v>
      </c>
      <c r="D28" s="75">
        <f t="shared" si="1"/>
        <v>0.6336930853922949</v>
      </c>
      <c r="E28" s="74">
        <f>SUM(E7:E27)</f>
        <v>1618</v>
      </c>
      <c r="F28" s="74">
        <f>J28+L28+N28+P28+R28+T28+V28+X28+Z28+AD28+AB28</f>
        <v>347489</v>
      </c>
      <c r="G28" s="74">
        <f>K28+M28+O28+Q28+S28+U28+W28+Y28+AA28+AE28+AC28</f>
        <v>3554</v>
      </c>
      <c r="H28" s="75">
        <f t="shared" si="3"/>
        <v>1.022766188282219</v>
      </c>
      <c r="I28" s="74">
        <f>SUM(I8:I27)</f>
        <v>0</v>
      </c>
      <c r="J28" s="76">
        <f aca="true" t="shared" si="8" ref="J28:AO28">SUM(J7:J27)</f>
        <v>125080</v>
      </c>
      <c r="K28" s="76">
        <f t="shared" si="8"/>
        <v>615</v>
      </c>
      <c r="L28" s="76">
        <f t="shared" si="8"/>
        <v>163547</v>
      </c>
      <c r="M28" s="76">
        <f t="shared" si="8"/>
        <v>1981</v>
      </c>
      <c r="N28" s="76">
        <f t="shared" si="8"/>
        <v>28186</v>
      </c>
      <c r="O28" s="76">
        <f t="shared" si="8"/>
        <v>958</v>
      </c>
      <c r="P28" s="76">
        <f t="shared" si="8"/>
        <v>6358</v>
      </c>
      <c r="Q28" s="76">
        <f t="shared" si="8"/>
        <v>0</v>
      </c>
      <c r="R28" s="76">
        <f t="shared" si="8"/>
        <v>6061</v>
      </c>
      <c r="S28" s="76">
        <f t="shared" si="8"/>
        <v>0</v>
      </c>
      <c r="T28" s="76">
        <f t="shared" si="8"/>
        <v>4670</v>
      </c>
      <c r="U28" s="76">
        <f t="shared" si="8"/>
        <v>0</v>
      </c>
      <c r="V28" s="76">
        <f t="shared" si="8"/>
        <v>11320</v>
      </c>
      <c r="W28" s="76">
        <f t="shared" si="8"/>
        <v>0</v>
      </c>
      <c r="X28" s="76">
        <f t="shared" si="8"/>
        <v>1109</v>
      </c>
      <c r="Y28" s="76">
        <f t="shared" si="8"/>
        <v>0</v>
      </c>
      <c r="Z28" s="76">
        <f>SUM(Z7:Z27)</f>
        <v>70</v>
      </c>
      <c r="AA28" s="76">
        <f t="shared" si="8"/>
        <v>0</v>
      </c>
      <c r="AB28" s="76">
        <f>SUM(AB7:AB27)</f>
        <v>264</v>
      </c>
      <c r="AC28" s="76">
        <f>SUM(AC7:AC27)</f>
        <v>0</v>
      </c>
      <c r="AD28" s="76">
        <f t="shared" si="8"/>
        <v>824</v>
      </c>
      <c r="AE28" s="76">
        <f t="shared" si="8"/>
        <v>0</v>
      </c>
      <c r="AF28" s="76">
        <f>SUM(AF7:AF27)</f>
        <v>247784</v>
      </c>
      <c r="AG28" s="76">
        <f>SUM(AG7:AG27)</f>
        <v>550</v>
      </c>
      <c r="AH28" s="76">
        <f t="shared" si="8"/>
        <v>210350</v>
      </c>
      <c r="AI28" s="76">
        <f t="shared" si="8"/>
        <v>0</v>
      </c>
      <c r="AJ28" s="76">
        <f t="shared" si="8"/>
        <v>9238</v>
      </c>
      <c r="AK28" s="76">
        <f t="shared" si="8"/>
        <v>0</v>
      </c>
      <c r="AL28" s="76">
        <f t="shared" si="8"/>
        <v>7800</v>
      </c>
      <c r="AM28" s="76">
        <f t="shared" si="8"/>
        <v>0</v>
      </c>
      <c r="AN28" s="76">
        <f t="shared" si="8"/>
        <v>15154</v>
      </c>
      <c r="AO28" s="76">
        <f t="shared" si="8"/>
        <v>0</v>
      </c>
      <c r="AP28" s="76">
        <f>SUM(AP7:AP27)</f>
        <v>82</v>
      </c>
      <c r="AQ28" s="76"/>
      <c r="AR28" s="76">
        <f>SUM(AR7:AR27)</f>
        <v>1346</v>
      </c>
      <c r="AS28" s="76">
        <f aca="true" t="shared" si="9" ref="AS28:BM28">SUM(AS7:AS27)</f>
        <v>50</v>
      </c>
      <c r="AT28" s="76">
        <f t="shared" si="9"/>
        <v>4246</v>
      </c>
      <c r="AU28" s="76">
        <f t="shared" si="9"/>
        <v>500</v>
      </c>
      <c r="AV28" s="76">
        <f t="shared" si="9"/>
        <v>150</v>
      </c>
      <c r="AW28" s="76">
        <f t="shared" si="9"/>
        <v>0</v>
      </c>
      <c r="AX28" s="76">
        <f t="shared" si="9"/>
        <v>1136.4</v>
      </c>
      <c r="AY28" s="76">
        <f t="shared" si="9"/>
        <v>0</v>
      </c>
      <c r="AZ28" s="76">
        <f t="shared" si="9"/>
        <v>1451.6</v>
      </c>
      <c r="BA28" s="76">
        <f t="shared" si="9"/>
        <v>0</v>
      </c>
      <c r="BB28" s="76">
        <f t="shared" si="9"/>
        <v>6</v>
      </c>
      <c r="BC28" s="76">
        <f t="shared" si="9"/>
        <v>0</v>
      </c>
      <c r="BD28" s="74">
        <f t="shared" si="9"/>
        <v>118646</v>
      </c>
      <c r="BE28" s="74">
        <f t="shared" si="9"/>
        <v>93</v>
      </c>
      <c r="BF28" s="76">
        <f t="shared" si="9"/>
        <v>11526</v>
      </c>
      <c r="BG28" s="76">
        <f t="shared" si="9"/>
        <v>0</v>
      </c>
      <c r="BH28" s="76">
        <f t="shared" si="9"/>
        <v>2273</v>
      </c>
      <c r="BI28" s="76">
        <f t="shared" si="9"/>
        <v>0</v>
      </c>
      <c r="BJ28" s="76">
        <f t="shared" si="9"/>
        <v>47390</v>
      </c>
      <c r="BK28" s="76">
        <f t="shared" si="9"/>
        <v>63</v>
      </c>
      <c r="BL28" s="76">
        <f t="shared" si="9"/>
        <v>57457</v>
      </c>
      <c r="BM28" s="76">
        <f t="shared" si="9"/>
        <v>30</v>
      </c>
    </row>
    <row r="29" spans="1:65" ht="15">
      <c r="A29" s="77" t="s">
        <v>33</v>
      </c>
      <c r="B29" s="78"/>
      <c r="C29" s="78"/>
      <c r="D29" s="79"/>
      <c r="E29" s="80"/>
      <c r="F29" s="80"/>
      <c r="G29" s="80"/>
      <c r="H29" s="79"/>
      <c r="I29" s="80"/>
      <c r="J29" s="77"/>
      <c r="K29" s="80"/>
      <c r="L29" s="77"/>
      <c r="M29" s="80"/>
      <c r="N29" s="77"/>
      <c r="O29" s="80"/>
      <c r="P29" s="77"/>
      <c r="Q29" s="80"/>
      <c r="R29" s="77"/>
      <c r="S29" s="80"/>
      <c r="T29" s="77"/>
      <c r="U29" s="80"/>
      <c r="V29" s="77"/>
      <c r="W29" s="80"/>
      <c r="X29" s="77"/>
      <c r="Y29" s="80"/>
      <c r="Z29" s="77"/>
      <c r="AA29" s="80"/>
      <c r="AB29" s="80"/>
      <c r="AC29" s="80"/>
      <c r="AD29" s="77"/>
      <c r="AE29" s="81"/>
      <c r="AF29" s="77"/>
      <c r="AG29" s="77"/>
      <c r="AH29" s="77"/>
      <c r="AI29" s="80"/>
      <c r="AJ29" s="77"/>
      <c r="AK29" s="80"/>
      <c r="AL29" s="77"/>
      <c r="AM29" s="80"/>
      <c r="AN29" s="77"/>
      <c r="AO29" s="80"/>
      <c r="AP29" s="80"/>
      <c r="AQ29" s="80"/>
      <c r="AR29" s="77"/>
      <c r="AS29" s="80"/>
      <c r="AT29" s="77"/>
      <c r="AU29" s="80"/>
      <c r="AV29" s="77"/>
      <c r="AW29" s="80"/>
      <c r="AX29" s="77"/>
      <c r="AY29" s="80"/>
      <c r="AZ29" s="77"/>
      <c r="BA29" s="80"/>
      <c r="BB29" s="81"/>
      <c r="BC29" s="81"/>
      <c r="BD29" s="77"/>
      <c r="BE29" s="77"/>
      <c r="BF29" s="77"/>
      <c r="BG29" s="80"/>
      <c r="BH29" s="77"/>
      <c r="BI29" s="77"/>
      <c r="BJ29" s="77"/>
      <c r="BK29" s="80"/>
      <c r="BL29" s="77"/>
      <c r="BM29" s="80"/>
    </row>
  </sheetData>
  <sheetProtection/>
  <mergeCells count="36">
    <mergeCell ref="BJ5:BK5"/>
    <mergeCell ref="BL5:BM5"/>
    <mergeCell ref="AP5:AQ5"/>
    <mergeCell ref="AV5:AW5"/>
    <mergeCell ref="BD5:BE5"/>
    <mergeCell ref="BF5:BG5"/>
    <mergeCell ref="BH5:BI5"/>
    <mergeCell ref="AX4:AY5"/>
    <mergeCell ref="AZ4:BA5"/>
    <mergeCell ref="BB4:BC5"/>
    <mergeCell ref="BD4:BM4"/>
    <mergeCell ref="F5:I5"/>
    <mergeCell ref="J5:K5"/>
    <mergeCell ref="L5:M5"/>
    <mergeCell ref="N5:O5"/>
    <mergeCell ref="P5:Q5"/>
    <mergeCell ref="R5:S5"/>
    <mergeCell ref="T5:U5"/>
    <mergeCell ref="V5:W5"/>
    <mergeCell ref="X5:Y5"/>
    <mergeCell ref="AH5:AI5"/>
    <mergeCell ref="AJ5:AK5"/>
    <mergeCell ref="AL5:AM5"/>
    <mergeCell ref="AN5:AO5"/>
    <mergeCell ref="AR5:AS5"/>
    <mergeCell ref="AT5:AU5"/>
    <mergeCell ref="B1:O1"/>
    <mergeCell ref="I3:N3"/>
    <mergeCell ref="A4:A6"/>
    <mergeCell ref="B4:E5"/>
    <mergeCell ref="F4:O4"/>
    <mergeCell ref="AF4:AW4"/>
    <mergeCell ref="Z5:AA5"/>
    <mergeCell ref="AB5:AC5"/>
    <mergeCell ref="AD5:AE5"/>
    <mergeCell ref="AF5:AG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SheetLayoutView="80" zoomScalePageLayoutView="0" workbookViewId="0" topLeftCell="A1">
      <selection activeCell="A3" sqref="A1:IV16384"/>
    </sheetView>
  </sheetViews>
  <sheetFormatPr defaultColWidth="9.00390625" defaultRowHeight="12.75"/>
  <cols>
    <col min="1" max="1" width="32.125" style="17" customWidth="1"/>
    <col min="2" max="2" width="16.00390625" style="17" customWidth="1"/>
    <col min="3" max="3" width="11.75390625" style="17" customWidth="1"/>
    <col min="4" max="4" width="8.375" style="17" customWidth="1"/>
    <col min="5" max="5" width="12.625" style="17" customWidth="1"/>
    <col min="6" max="6" width="14.25390625" style="17" customWidth="1"/>
    <col min="7" max="7" width="13.125" style="17" customWidth="1"/>
    <col min="8" max="8" width="13.875" style="17" customWidth="1"/>
    <col min="9" max="9" width="11.375" style="17" customWidth="1"/>
    <col min="10" max="10" width="13.00390625" style="17" customWidth="1"/>
    <col min="11" max="16384" width="9.125" style="17" customWidth="1"/>
  </cols>
  <sheetData>
    <row r="1" spans="1:8" ht="28.5" customHeight="1">
      <c r="A1" s="14"/>
      <c r="B1" s="15" t="s">
        <v>1</v>
      </c>
      <c r="C1" s="16"/>
      <c r="D1" s="16"/>
      <c r="E1" s="16"/>
      <c r="F1" s="16"/>
      <c r="G1" s="16"/>
      <c r="H1" s="16"/>
    </row>
    <row r="2" spans="1:10" ht="23.25" customHeight="1">
      <c r="A2" s="18"/>
      <c r="B2" s="18"/>
      <c r="C2" s="18"/>
      <c r="D2" s="18"/>
      <c r="E2" s="18"/>
      <c r="F2" s="19"/>
      <c r="I2" s="20">
        <v>43933</v>
      </c>
      <c r="J2" s="21"/>
    </row>
    <row r="3" spans="1:10" ht="18.75" customHeight="1">
      <c r="A3" s="22" t="s">
        <v>2</v>
      </c>
      <c r="B3" s="23" t="s">
        <v>3</v>
      </c>
      <c r="C3" s="23"/>
      <c r="D3" s="23"/>
      <c r="E3" s="23"/>
      <c r="F3" s="23"/>
      <c r="G3" s="24" t="s">
        <v>30</v>
      </c>
      <c r="H3" s="25"/>
      <c r="I3" s="26"/>
      <c r="J3" s="27" t="s">
        <v>31</v>
      </c>
    </row>
    <row r="4" spans="1:10" ht="18.75">
      <c r="A4" s="22"/>
      <c r="B4" s="23" t="s">
        <v>4</v>
      </c>
      <c r="C4" s="23" t="s">
        <v>5</v>
      </c>
      <c r="D4" s="23" t="s">
        <v>6</v>
      </c>
      <c r="E4" s="22" t="s">
        <v>7</v>
      </c>
      <c r="F4" s="22"/>
      <c r="G4" s="28"/>
      <c r="H4" s="29"/>
      <c r="I4" s="30"/>
      <c r="J4" s="31"/>
    </row>
    <row r="5" spans="1:10" ht="37.5">
      <c r="A5" s="22"/>
      <c r="B5" s="23"/>
      <c r="C5" s="23"/>
      <c r="D5" s="23"/>
      <c r="E5" s="32" t="s">
        <v>8</v>
      </c>
      <c r="F5" s="32" t="s">
        <v>9</v>
      </c>
      <c r="G5" s="32" t="s">
        <v>32</v>
      </c>
      <c r="H5" s="32" t="s">
        <v>0</v>
      </c>
      <c r="I5" s="32" t="s">
        <v>6</v>
      </c>
      <c r="J5" s="32"/>
    </row>
    <row r="6" spans="1:10" ht="18" customHeight="1">
      <c r="A6" s="32" t="s">
        <v>34</v>
      </c>
      <c r="B6" s="33">
        <v>383</v>
      </c>
      <c r="C6" s="33">
        <v>383</v>
      </c>
      <c r="D6" s="34">
        <f>C6/B6*100</f>
        <v>100</v>
      </c>
      <c r="E6" s="33"/>
      <c r="F6" s="34"/>
      <c r="G6" s="34"/>
      <c r="H6" s="34"/>
      <c r="I6" s="34"/>
      <c r="J6" s="34"/>
    </row>
    <row r="7" spans="1:10" ht="18.75">
      <c r="A7" s="32" t="s">
        <v>10</v>
      </c>
      <c r="B7" s="33">
        <v>2551</v>
      </c>
      <c r="C7" s="33">
        <v>2551</v>
      </c>
      <c r="D7" s="34">
        <f aca="true" t="shared" si="0" ref="D7:D28">C7/B7*100</f>
        <v>100</v>
      </c>
      <c r="E7" s="33"/>
      <c r="F7" s="33">
        <v>0</v>
      </c>
      <c r="G7" s="33">
        <v>5615</v>
      </c>
      <c r="H7" s="33">
        <v>5615</v>
      </c>
      <c r="I7" s="34">
        <f>H7/G7*100</f>
        <v>100</v>
      </c>
      <c r="J7" s="33">
        <v>0</v>
      </c>
    </row>
    <row r="8" spans="1:10" ht="18.75">
      <c r="A8" s="32" t="s">
        <v>11</v>
      </c>
      <c r="B8" s="33">
        <v>11708</v>
      </c>
      <c r="C8" s="33">
        <v>11708</v>
      </c>
      <c r="D8" s="34">
        <f t="shared" si="0"/>
        <v>100</v>
      </c>
      <c r="E8" s="33"/>
      <c r="F8" s="33">
        <v>0</v>
      </c>
      <c r="G8" s="33">
        <v>10136</v>
      </c>
      <c r="H8" s="33">
        <v>10136</v>
      </c>
      <c r="I8" s="34">
        <f>H8/G8*100</f>
        <v>100</v>
      </c>
      <c r="J8" s="33">
        <v>0</v>
      </c>
    </row>
    <row r="9" spans="1:10" ht="18.75">
      <c r="A9" s="32" t="s">
        <v>12</v>
      </c>
      <c r="B9" s="33">
        <v>1530</v>
      </c>
      <c r="C9" s="33">
        <v>666</v>
      </c>
      <c r="D9" s="34">
        <f t="shared" si="0"/>
        <v>43.529411764705884</v>
      </c>
      <c r="E9" s="33"/>
      <c r="F9" s="33">
        <v>4</v>
      </c>
      <c r="G9" s="33">
        <v>3772</v>
      </c>
      <c r="H9" s="33">
        <v>1933</v>
      </c>
      <c r="I9" s="34">
        <f aca="true" t="shared" si="1" ref="I9:I26">H9/G9*100</f>
        <v>51.24602332979852</v>
      </c>
      <c r="J9" s="33">
        <v>16</v>
      </c>
    </row>
    <row r="10" spans="1:10" ht="18.75">
      <c r="A10" s="32" t="s">
        <v>13</v>
      </c>
      <c r="B10" s="33">
        <v>13453</v>
      </c>
      <c r="C10" s="33">
        <v>13453</v>
      </c>
      <c r="D10" s="34">
        <f t="shared" si="0"/>
        <v>100</v>
      </c>
      <c r="E10" s="33"/>
      <c r="F10" s="33">
        <v>0</v>
      </c>
      <c r="G10" s="33">
        <v>27104</v>
      </c>
      <c r="H10" s="33">
        <v>21632</v>
      </c>
      <c r="I10" s="34">
        <f t="shared" si="1"/>
        <v>79.81109799291617</v>
      </c>
      <c r="J10" s="33">
        <v>3</v>
      </c>
    </row>
    <row r="11" spans="1:10" ht="18.75" customHeight="1">
      <c r="A11" s="32" t="s">
        <v>14</v>
      </c>
      <c r="B11" s="33">
        <v>16361</v>
      </c>
      <c r="C11" s="33">
        <v>16361</v>
      </c>
      <c r="D11" s="34">
        <f t="shared" si="0"/>
        <v>100</v>
      </c>
      <c r="E11" s="33"/>
      <c r="F11" s="33">
        <v>0</v>
      </c>
      <c r="G11" s="33">
        <v>26787</v>
      </c>
      <c r="H11" s="33">
        <v>25760</v>
      </c>
      <c r="I11" s="34">
        <f t="shared" si="1"/>
        <v>96.16605069623326</v>
      </c>
      <c r="J11" s="33">
        <v>39</v>
      </c>
    </row>
    <row r="12" spans="1:10" ht="16.5" customHeight="1">
      <c r="A12" s="32" t="s">
        <v>15</v>
      </c>
      <c r="B12" s="33">
        <v>27535</v>
      </c>
      <c r="C12" s="33">
        <v>27535</v>
      </c>
      <c r="D12" s="34">
        <f t="shared" si="0"/>
        <v>100</v>
      </c>
      <c r="E12" s="33"/>
      <c r="F12" s="33">
        <v>0</v>
      </c>
      <c r="G12" s="33">
        <v>39394</v>
      </c>
      <c r="H12" s="33">
        <v>31673</v>
      </c>
      <c r="I12" s="34">
        <f t="shared" si="1"/>
        <v>80.40056861450982</v>
      </c>
      <c r="J12" s="33">
        <v>54</v>
      </c>
    </row>
    <row r="13" spans="1:10" ht="18" customHeight="1">
      <c r="A13" s="32" t="s">
        <v>95</v>
      </c>
      <c r="B13" s="33">
        <v>40005</v>
      </c>
      <c r="C13" s="33">
        <v>33000</v>
      </c>
      <c r="D13" s="34">
        <f t="shared" si="0"/>
        <v>82.48968878890139</v>
      </c>
      <c r="E13" s="33"/>
      <c r="F13" s="33">
        <v>10</v>
      </c>
      <c r="G13" s="33">
        <v>63013</v>
      </c>
      <c r="H13" s="33">
        <v>36000</v>
      </c>
      <c r="I13" s="34">
        <f t="shared" si="1"/>
        <v>57.13106819227778</v>
      </c>
      <c r="J13" s="33">
        <v>48</v>
      </c>
    </row>
    <row r="14" spans="1:10" ht="18.75">
      <c r="A14" s="32" t="s">
        <v>16</v>
      </c>
      <c r="B14" s="33">
        <v>13313</v>
      </c>
      <c r="C14" s="33">
        <v>13313</v>
      </c>
      <c r="D14" s="34">
        <f t="shared" si="0"/>
        <v>100</v>
      </c>
      <c r="E14" s="33"/>
      <c r="F14" s="33">
        <v>0</v>
      </c>
      <c r="G14" s="33">
        <v>17382</v>
      </c>
      <c r="H14" s="33">
        <v>17382</v>
      </c>
      <c r="I14" s="34">
        <f t="shared" si="1"/>
        <v>100</v>
      </c>
      <c r="J14" s="33">
        <v>0</v>
      </c>
    </row>
    <row r="15" spans="1:10" ht="18" customHeight="1">
      <c r="A15" s="32" t="s">
        <v>17</v>
      </c>
      <c r="B15" s="33">
        <v>18182</v>
      </c>
      <c r="C15" s="33">
        <v>16560</v>
      </c>
      <c r="D15" s="34">
        <f t="shared" si="0"/>
        <v>91.0790892091079</v>
      </c>
      <c r="E15" s="33"/>
      <c r="F15" s="33">
        <v>7</v>
      </c>
      <c r="G15" s="33">
        <v>28220</v>
      </c>
      <c r="H15" s="33">
        <v>18000</v>
      </c>
      <c r="I15" s="34">
        <f t="shared" si="1"/>
        <v>63.78454996456414</v>
      </c>
      <c r="J15" s="33">
        <v>10</v>
      </c>
    </row>
    <row r="16" spans="1:10" ht="18.75">
      <c r="A16" s="32" t="s">
        <v>18</v>
      </c>
      <c r="B16" s="33">
        <v>10498</v>
      </c>
      <c r="C16" s="33">
        <v>10498</v>
      </c>
      <c r="D16" s="34">
        <f t="shared" si="0"/>
        <v>100</v>
      </c>
      <c r="E16" s="33"/>
      <c r="F16" s="33">
        <v>0</v>
      </c>
      <c r="G16" s="33">
        <v>25319</v>
      </c>
      <c r="H16" s="33">
        <v>25319</v>
      </c>
      <c r="I16" s="34">
        <f t="shared" si="1"/>
        <v>100</v>
      </c>
      <c r="J16" s="33">
        <v>0</v>
      </c>
    </row>
    <row r="17" spans="1:10" ht="18.75">
      <c r="A17" s="32" t="s">
        <v>19</v>
      </c>
      <c r="B17" s="33">
        <v>9735</v>
      </c>
      <c r="C17" s="33">
        <v>9735</v>
      </c>
      <c r="D17" s="34">
        <f t="shared" si="0"/>
        <v>100</v>
      </c>
      <c r="E17" s="33"/>
      <c r="F17" s="33">
        <v>0</v>
      </c>
      <c r="G17" s="33">
        <v>16117</v>
      </c>
      <c r="H17" s="33">
        <v>16117</v>
      </c>
      <c r="I17" s="34">
        <f t="shared" si="1"/>
        <v>100</v>
      </c>
      <c r="J17" s="33">
        <v>0</v>
      </c>
    </row>
    <row r="18" spans="1:10" ht="18.75">
      <c r="A18" s="32" t="s">
        <v>20</v>
      </c>
      <c r="B18" s="33">
        <v>17322</v>
      </c>
      <c r="C18" s="33">
        <v>17322</v>
      </c>
      <c r="D18" s="34">
        <f t="shared" si="0"/>
        <v>100</v>
      </c>
      <c r="E18" s="33"/>
      <c r="F18" s="33">
        <v>0</v>
      </c>
      <c r="G18" s="33">
        <v>29847</v>
      </c>
      <c r="H18" s="33">
        <v>29847</v>
      </c>
      <c r="I18" s="34">
        <f t="shared" si="1"/>
        <v>100</v>
      </c>
      <c r="J18" s="33">
        <v>0</v>
      </c>
    </row>
    <row r="19" spans="1:10" ht="18.75">
      <c r="A19" s="32" t="s">
        <v>21</v>
      </c>
      <c r="B19" s="33">
        <v>6030</v>
      </c>
      <c r="C19" s="33">
        <v>3828</v>
      </c>
      <c r="D19" s="34">
        <f t="shared" si="0"/>
        <v>63.48258706467662</v>
      </c>
      <c r="E19" s="33"/>
      <c r="F19" s="33">
        <v>11</v>
      </c>
      <c r="G19" s="33">
        <v>13531</v>
      </c>
      <c r="H19" s="33">
        <v>11902</v>
      </c>
      <c r="I19" s="34">
        <f t="shared" si="1"/>
        <v>87.96097849382899</v>
      </c>
      <c r="J19" s="33">
        <v>12</v>
      </c>
    </row>
    <row r="20" spans="1:10" ht="20.25" customHeight="1">
      <c r="A20" s="32" t="s">
        <v>22</v>
      </c>
      <c r="B20" s="33">
        <v>11739</v>
      </c>
      <c r="C20" s="33">
        <v>11739</v>
      </c>
      <c r="D20" s="34">
        <f t="shared" si="0"/>
        <v>100</v>
      </c>
      <c r="E20" s="33"/>
      <c r="F20" s="33">
        <v>0</v>
      </c>
      <c r="G20" s="33">
        <v>28798</v>
      </c>
      <c r="H20" s="33">
        <v>28798</v>
      </c>
      <c r="I20" s="34">
        <f t="shared" si="1"/>
        <v>100</v>
      </c>
      <c r="J20" s="33">
        <v>0</v>
      </c>
    </row>
    <row r="21" spans="1:10" ht="18.75">
      <c r="A21" s="32" t="s">
        <v>23</v>
      </c>
      <c r="B21" s="33">
        <v>17567</v>
      </c>
      <c r="C21" s="33">
        <v>17567</v>
      </c>
      <c r="D21" s="34">
        <f t="shared" si="0"/>
        <v>100</v>
      </c>
      <c r="E21" s="33"/>
      <c r="F21" s="33">
        <v>0</v>
      </c>
      <c r="G21" s="33">
        <v>29055</v>
      </c>
      <c r="H21" s="33">
        <v>15338</v>
      </c>
      <c r="I21" s="34">
        <f t="shared" si="1"/>
        <v>52.7895370848391</v>
      </c>
      <c r="J21" s="33">
        <v>65</v>
      </c>
    </row>
    <row r="22" spans="1:10" ht="18.75">
      <c r="A22" s="32" t="s">
        <v>24</v>
      </c>
      <c r="B22" s="33">
        <v>27317</v>
      </c>
      <c r="C22" s="33">
        <v>18901</v>
      </c>
      <c r="D22" s="34">
        <f t="shared" si="0"/>
        <v>69.19134604824835</v>
      </c>
      <c r="E22" s="33"/>
      <c r="F22" s="33">
        <v>18</v>
      </c>
      <c r="G22" s="33">
        <v>21329</v>
      </c>
      <c r="H22" s="33">
        <v>16805</v>
      </c>
      <c r="I22" s="34">
        <f t="shared" si="1"/>
        <v>78.78944160532609</v>
      </c>
      <c r="J22" s="33">
        <v>20</v>
      </c>
    </row>
    <row r="23" spans="1:10" ht="18.75">
      <c r="A23" s="32" t="s">
        <v>25</v>
      </c>
      <c r="B23" s="33">
        <v>7468</v>
      </c>
      <c r="C23" s="33">
        <v>6936</v>
      </c>
      <c r="D23" s="34">
        <f t="shared" si="0"/>
        <v>92.87627209426888</v>
      </c>
      <c r="E23" s="33"/>
      <c r="F23" s="33">
        <v>8</v>
      </c>
      <c r="G23" s="33">
        <v>12260</v>
      </c>
      <c r="H23" s="33">
        <v>7357</v>
      </c>
      <c r="I23" s="34">
        <f t="shared" si="1"/>
        <v>60.00815660685155</v>
      </c>
      <c r="J23" s="33">
        <v>21</v>
      </c>
    </row>
    <row r="24" spans="1:10" ht="18.75">
      <c r="A24" s="32" t="s">
        <v>26</v>
      </c>
      <c r="B24" s="33">
        <v>18556</v>
      </c>
      <c r="C24" s="33">
        <v>18456</v>
      </c>
      <c r="D24" s="34">
        <f t="shared" si="0"/>
        <v>99.4610907523173</v>
      </c>
      <c r="E24" s="33" t="s">
        <v>35</v>
      </c>
      <c r="F24" s="33">
        <v>12</v>
      </c>
      <c r="G24" s="33">
        <v>30000</v>
      </c>
      <c r="H24" s="33">
        <v>21522</v>
      </c>
      <c r="I24" s="34">
        <f>H24/G24*100</f>
        <v>71.74000000000001</v>
      </c>
      <c r="J24" s="33">
        <v>48</v>
      </c>
    </row>
    <row r="25" spans="1:10" ht="18.75">
      <c r="A25" s="32" t="s">
        <v>27</v>
      </c>
      <c r="B25" s="33">
        <v>16330</v>
      </c>
      <c r="C25" s="33">
        <v>15810</v>
      </c>
      <c r="D25" s="34">
        <f t="shared" si="0"/>
        <v>96.8156766687079</v>
      </c>
      <c r="E25" s="33"/>
      <c r="F25" s="33">
        <v>8</v>
      </c>
      <c r="G25" s="33">
        <v>67844</v>
      </c>
      <c r="H25" s="33">
        <v>49127</v>
      </c>
      <c r="I25" s="34">
        <f t="shared" si="1"/>
        <v>72.41170921525854</v>
      </c>
      <c r="J25" s="33">
        <v>182</v>
      </c>
    </row>
    <row r="26" spans="1:10" ht="18.75">
      <c r="A26" s="32" t="s">
        <v>28</v>
      </c>
      <c r="B26" s="33">
        <v>24543</v>
      </c>
      <c r="C26" s="33">
        <v>24543</v>
      </c>
      <c r="D26" s="34">
        <f t="shared" si="0"/>
        <v>100</v>
      </c>
      <c r="E26" s="33" t="s">
        <v>35</v>
      </c>
      <c r="F26" s="33">
        <v>0</v>
      </c>
      <c r="G26" s="33">
        <v>55738</v>
      </c>
      <c r="H26" s="33">
        <v>45394</v>
      </c>
      <c r="I26" s="34">
        <f t="shared" si="1"/>
        <v>81.44174530840719</v>
      </c>
      <c r="J26" s="33">
        <v>112</v>
      </c>
    </row>
    <row r="27" spans="1:10" ht="18.75" hidden="1">
      <c r="A27" s="32"/>
      <c r="B27" s="33"/>
      <c r="C27" s="33"/>
      <c r="D27" s="34" t="e">
        <f t="shared" si="0"/>
        <v>#DIV/0!</v>
      </c>
      <c r="E27" s="33"/>
      <c r="F27" s="33">
        <f>SUM(F6:F26)</f>
        <v>78</v>
      </c>
      <c r="G27" s="35">
        <v>570306</v>
      </c>
      <c r="H27" s="35"/>
      <c r="I27" s="34">
        <f>H27/G27*100</f>
        <v>0</v>
      </c>
      <c r="J27" s="35"/>
    </row>
    <row r="28" spans="1:10" ht="18.75">
      <c r="A28" s="36" t="s">
        <v>29</v>
      </c>
      <c r="B28" s="37">
        <v>312323</v>
      </c>
      <c r="C28" s="37">
        <f>SUM(C6:C27)</f>
        <v>290865</v>
      </c>
      <c r="D28" s="38">
        <f t="shared" si="0"/>
        <v>93.12954857631362</v>
      </c>
      <c r="E28" s="37">
        <f>SUM(E7:E26)</f>
        <v>0</v>
      </c>
      <c r="F28" s="37">
        <f>SUM(F27)</f>
        <v>78</v>
      </c>
      <c r="G28" s="37">
        <v>614206</v>
      </c>
      <c r="H28" s="37">
        <f>SUM(H7:H26)</f>
        <v>435657</v>
      </c>
      <c r="I28" s="38">
        <f>H28/G28*100</f>
        <v>70.9301113958509</v>
      </c>
      <c r="J28" s="37">
        <f>SUM(J7:J26)</f>
        <v>630</v>
      </c>
    </row>
    <row r="29" spans="1:10" ht="18.75">
      <c r="A29" s="39" t="s">
        <v>33</v>
      </c>
      <c r="B29" s="40">
        <v>308665</v>
      </c>
      <c r="C29" s="40">
        <v>9071</v>
      </c>
      <c r="D29" s="41">
        <f>C29/B29*100</f>
        <v>2.9387847666564073</v>
      </c>
      <c r="E29" s="40">
        <v>1</v>
      </c>
      <c r="F29" s="40">
        <v>20</v>
      </c>
      <c r="G29" s="40">
        <v>540594</v>
      </c>
      <c r="H29" s="40">
        <v>610</v>
      </c>
      <c r="I29" s="42">
        <f>H29/G29*100</f>
        <v>0.11283884023870039</v>
      </c>
      <c r="J29" s="40">
        <v>8</v>
      </c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admin</cp:lastModifiedBy>
  <cp:lastPrinted>2020-04-08T07:24:43Z</cp:lastPrinted>
  <dcterms:created xsi:type="dcterms:W3CDTF">2017-08-13T06:13:14Z</dcterms:created>
  <dcterms:modified xsi:type="dcterms:W3CDTF">2020-04-12T07:22:18Z</dcterms:modified>
  <cp:category/>
  <cp:version/>
  <cp:contentType/>
  <cp:contentStatus/>
</cp:coreProperties>
</file>